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трейд\"/>
    </mc:Choice>
  </mc:AlternateContent>
  <xr:revisionPtr revIDLastSave="0" documentId="13_ncr:1_{9CAA820F-BAAF-459E-BE2E-0CF47E7EC6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W6" i="1"/>
  <c r="V6" i="1"/>
  <c r="P7" i="1"/>
  <c r="P8" i="1"/>
  <c r="P9" i="1"/>
  <c r="P10" i="1"/>
  <c r="P11" i="1"/>
  <c r="P12" i="1"/>
  <c r="P13" i="1"/>
  <c r="P15" i="1"/>
  <c r="P16" i="1"/>
  <c r="P17" i="1"/>
  <c r="P18" i="1"/>
  <c r="P19" i="1"/>
  <c r="P6" i="1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R5" i="1" s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L5" i="1" s="1"/>
  <c r="L7" i="1"/>
  <c r="AI6" i="1"/>
  <c r="L6" i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<sst xmlns="http://schemas.openxmlformats.org/spreadsheetml/2006/main" count="90" uniqueCount="59">
  <si>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</si>
  <si>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</si>
  <si>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</si>
  <si>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</si>
  <si>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</si>
  <si>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</si>
  <si>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</si>
  <si>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</si>
  <si>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</si>
  <si>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</si>
  <si>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</si>
  <si>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</si>
  <si>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</si>
  <si>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</si>
  <si>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</si>
  <si>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</si>
  <si>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</si>
  <si>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</si>
  <si>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</si>
  <si>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</si>
  <si>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</si>
  <si>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</si>
  <si>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</si>
  <si>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</si>
  <si>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26,09,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</si>
  <si>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</si>
  <si>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</si>
  <si>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</si>
  <si>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</si>
  <si>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</si>
  <si>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</si>
  <si>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</si>
  <si>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</si>
  <si>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</si>
  <si>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</si>
  <si>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Горбуша б/г "Скит" 1/22  Норд</t>
  </si>
  <si>
    <t>кг</t>
  </si>
  <si>
    <t>Горбуша н/р "ДВ-Рыбак" 1/20  Ситрейд</t>
  </si>
  <si>
    <t>Котлеты из лосося ИП Наумов 1/4  Ситрейд</t>
  </si>
  <si>
    <t>новинка</t>
  </si>
  <si>
    <t>Креветки Королевские 30-40 1/5  Ситрейд</t>
  </si>
  <si>
    <t>Минтай б/г L КТФ 1/18  Ситрейд</t>
  </si>
  <si>
    <t>нужно увеличить продажи!!!</t>
  </si>
  <si>
    <t>Мойва "МТФ" 1/24 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</si>
  <si>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</si>
  <si>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</si>
  <si>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</si>
  <si>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</si>
  <si>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МТФ 300+ 1/33  Ситрейд</t>
  </si>
  <si>
    <t>30,08,25 списание 99кг (недостача)</t>
  </si>
  <si>
    <t>Скумбрия Н/Р 500-900 Перу 1/20  Норд</t>
  </si>
  <si>
    <t>Скумбрия н/р 500+</t>
  </si>
  <si>
    <t>Филе пангасиуса 220+ 5% 1/10  Ситрейд</t>
  </si>
  <si>
    <t>Форель н/р 800-1200 Турция (вес)  Норд</t>
  </si>
  <si>
    <t>нет</t>
  </si>
  <si>
    <t>цена стар</t>
  </si>
  <si>
    <t>цена нов</t>
  </si>
  <si>
    <t>нет в прайсе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</si>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</sst>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1" xfId="0" applyNumberFormat="1" applyBorder="1"/>
    <xf numFmtId="164" fontId="1" fillId="0" borderId="1" xfId="1" applyNumberFormat="1" applyFill="1"/>
    <xf numFmtId="2" fontId="4" fillId="2" borderId="1" xfId="1" applyNumberFormat="1" applyFont="1" applyFill="1"/>
    <xf numFmtId="164" fontId="5" fillId="5" borderId="1" xfId="1" applyNumberFormat="1" applyFont="1" applyFill="1"/>
    <xf numFmtId="2" fontId="6" fillId="6" borderId="1" xfId="1" applyNumberFormat="1" applyFont="1" applyFill="1"/>
    <xf numFmtId="164" fontId="6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Горбуша н/р "ДВ-Рыбак" 1/20  Ситрейд</v>
          </cell>
          <cell r="G112">
            <v>485</v>
          </cell>
        </row>
        <row r="113">
          <cell r="F113" t="str">
            <v>Котлеты из лосося ИП Наумов 1/4  Ситрейд</v>
          </cell>
          <cell r="G113">
            <v>205</v>
          </cell>
        </row>
        <row r="114">
          <cell r="F114" t="str">
            <v>Минтай б/г L КТФ 1/18  Ситрейд</v>
          </cell>
          <cell r="G114">
            <v>205</v>
          </cell>
        </row>
        <row r="115">
          <cell r="F115" t="str">
            <v>Мойва н/р Сахалин "восток торг" 1/20  Ситрейд</v>
          </cell>
          <cell r="G115">
            <v>385</v>
          </cell>
        </row>
        <row r="116">
          <cell r="F116" t="str">
            <v>Рыбные медальоны с морковью ИП Наумов 1/4  Ситрейд</v>
          </cell>
          <cell r="G116">
            <v>205</v>
          </cell>
        </row>
        <row r="117">
          <cell r="F117" t="str">
            <v>Сельдь МТФ 300+ 1/33  Ситрейд</v>
          </cell>
          <cell r="G117">
            <v>210</v>
          </cell>
        </row>
        <row r="118">
          <cell r="F118" t="str">
            <v>Филе пангасиуса 220+ 5% 1/10  Ситрейд</v>
          </cell>
          <cell r="G118">
            <v>250</v>
          </cell>
        </row>
        <row r="120">
          <cell r="F120" t="str">
            <v>Креветки Королевские 30-40 1/5  Ситрейд</v>
          </cell>
          <cell r="G120">
            <v>825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27" sqref="AA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28515625" customWidth="1"/>
    <col min="16" max="16" width="10.140625" style="10" customWidth="1"/>
    <col min="17" max="17" width="13.28515625" style="10" customWidth="1"/>
    <col min="18" max="20" width="7" customWidth="1"/>
    <col min="21" max="21" width="21" customWidth="1"/>
    <col min="22" max="23" width="5" customWidth="1"/>
    <col min="24" max="33" width="6" customWidth="1"/>
    <col min="34" max="34" width="55.710937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2" t="s">
        <v>55</v>
      </c>
      <c r="Q3" s="12" t="s">
        <v>56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54</v>
      </c>
      <c r="P4" s="8"/>
      <c r="Q4" s="8"/>
      <c r="R4" s="1" t="s">
        <v>24</v>
      </c>
      <c r="S4" s="1"/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75" thickBot="1" x14ac:dyDescent="0.3">
      <c r="A5" s="1"/>
      <c r="B5" s="1"/>
      <c r="C5" s="1"/>
      <c r="D5" s="1"/>
      <c r="E5" s="4">
        <f>SUM(E6:E497)</f>
        <v>15</v>
      </c>
      <c r="F5" s="4">
        <f>SUM(F6:F497)</f>
        <v>426.45999999999992</v>
      </c>
      <c r="G5" s="8"/>
      <c r="H5" s="1"/>
      <c r="I5" s="1"/>
      <c r="J5" s="1"/>
      <c r="K5" s="4">
        <f>SUM(K6:K497)</f>
        <v>12</v>
      </c>
      <c r="L5" s="4">
        <f>SUM(L6:L497)</f>
        <v>3</v>
      </c>
      <c r="M5" s="4">
        <f>SUM(M6:M497)</f>
        <v>0</v>
      </c>
      <c r="N5" s="4">
        <f>SUM(N6:N497)</f>
        <v>0</v>
      </c>
      <c r="O5" s="4">
        <f>SUM(O6:O497)</f>
        <v>0</v>
      </c>
      <c r="P5" s="8"/>
      <c r="Q5" s="8"/>
      <c r="R5" s="4">
        <f>SUM(R6:R497)</f>
        <v>3</v>
      </c>
      <c r="S5" s="4">
        <f>SUM(S6:S497)</f>
        <v>360</v>
      </c>
      <c r="T5" s="4">
        <f>SUM(T6:T497)</f>
        <v>0</v>
      </c>
      <c r="U5" s="1"/>
      <c r="V5" s="1"/>
      <c r="W5" s="1"/>
      <c r="X5" s="4">
        <f>SUM(X6:X497)</f>
        <v>34.343999999999994</v>
      </c>
      <c r="Y5" s="4">
        <f>SUM(Y6:Y497)</f>
        <v>26.747200000000003</v>
      </c>
      <c r="Z5" s="4">
        <f>SUM(Z6:Z497)</f>
        <v>6.8555999999999999</v>
      </c>
      <c r="AA5" s="4">
        <f>SUM(AA6:AA497)</f>
        <v>40.589999999999996</v>
      </c>
      <c r="AB5" s="4">
        <f>SUM(AB6:AB497)</f>
        <v>10.404399999999999</v>
      </c>
      <c r="AC5" s="4">
        <f>SUM(AC6:AC497)</f>
        <v>0</v>
      </c>
      <c r="AD5" s="4">
        <f>SUM(AD6:AD497)</f>
        <v>11.851999999999999</v>
      </c>
      <c r="AE5" s="4">
        <f>SUM(AE6:AE497)</f>
        <v>21.744000000000003</v>
      </c>
      <c r="AF5" s="4">
        <f>SUM(AF6:AF497)</f>
        <v>6.7279999999999998</v>
      </c>
      <c r="AG5" s="4">
        <f>SUM(AG6:AG497)</f>
        <v>13.968</v>
      </c>
      <c r="AH5" s="1"/>
      <c r="AI5" s="4">
        <f>SUM(AI6:AI497)</f>
        <v>360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8" t="s">
        <v>35</v>
      </c>
      <c r="B6" s="19" t="s">
        <v>36</v>
      </c>
      <c r="C6" s="19">
        <v>11</v>
      </c>
      <c r="D6" s="19"/>
      <c r="E6" s="19"/>
      <c r="F6" s="20">
        <v>11</v>
      </c>
      <c r="G6" s="8">
        <v>1</v>
      </c>
      <c r="H6" s="1"/>
      <c r="I6" s="1"/>
      <c r="J6" s="1"/>
      <c r="K6" s="1"/>
      <c r="L6" s="1">
        <f t="shared" ref="L6:L19" si="0">E6-K6</f>
        <v>0</v>
      </c>
      <c r="M6" s="1"/>
      <c r="N6" s="1"/>
      <c r="O6" s="1"/>
      <c r="P6" s="8">
        <f>VLOOKUP(A6,[1]TDSheet!$F:$G,2,0)</f>
        <v>465</v>
      </c>
      <c r="Q6" s="14" t="s">
        <v>57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4.4000000000000004</v>
      </c>
      <c r="Y6" s="1">
        <v>4.4000000000000004</v>
      </c>
      <c r="Z6" s="1">
        <v>0</v>
      </c>
      <c r="AA6" s="1">
        <v>4.4000000000000004</v>
      </c>
      <c r="AB6" s="1">
        <v>4.9855999999999998</v>
      </c>
      <c r="AC6" s="1">
        <v>0</v>
      </c>
      <c r="AD6" s="1">
        <v>2.68</v>
      </c>
      <c r="AE6" s="1">
        <v>0</v>
      </c>
      <c r="AF6" s="1">
        <v>0</v>
      </c>
      <c r="AG6" s="1">
        <v>0</v>
      </c>
      <c r="AH6" s="13" t="s">
        <v>42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21" t="s">
        <v>37</v>
      </c>
      <c r="B7" s="22" t="s">
        <v>36</v>
      </c>
      <c r="C7" s="22">
        <v>240</v>
      </c>
      <c r="D7" s="22"/>
      <c r="E7" s="22"/>
      <c r="F7" s="23">
        <v>240</v>
      </c>
      <c r="G7" s="8">
        <v>1</v>
      </c>
      <c r="H7" s="1"/>
      <c r="I7" s="1"/>
      <c r="J7" s="1"/>
      <c r="K7" s="1"/>
      <c r="L7" s="1">
        <f t="shared" si="0"/>
        <v>0</v>
      </c>
      <c r="M7" s="1"/>
      <c r="N7" s="1"/>
      <c r="O7" s="1"/>
      <c r="P7" s="8">
        <f>VLOOKUP(A7,[1]TDSheet!$F:$G,2,0)</f>
        <v>485</v>
      </c>
      <c r="Q7" s="8">
        <v>435</v>
      </c>
      <c r="R7" s="1">
        <f t="shared" ref="R7:R19" si="1">E7/5</f>
        <v>0</v>
      </c>
      <c r="S7" s="5"/>
      <c r="T7" s="5"/>
      <c r="U7" s="1"/>
      <c r="V7" s="1" t="e">
        <f t="shared" ref="V7:V19" si="2">(F7+S7)/R7</f>
        <v>#DIV/0!</v>
      </c>
      <c r="W7" s="1" t="e">
        <f t="shared" ref="W7:W19" si="3">F7/R7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3" t="s">
        <v>42</v>
      </c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38</v>
      </c>
      <c r="B8" s="1" t="s">
        <v>36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0"/>
        <v>0</v>
      </c>
      <c r="M8" s="1"/>
      <c r="N8" s="1"/>
      <c r="O8" s="1"/>
      <c r="P8" s="8">
        <f>VLOOKUP(A8,[1]TDSheet!$F:$G,2,0)</f>
        <v>205</v>
      </c>
      <c r="Q8" s="8">
        <v>205</v>
      </c>
      <c r="R8" s="1">
        <f t="shared" si="1"/>
        <v>0</v>
      </c>
      <c r="S8" s="5">
        <v>50</v>
      </c>
      <c r="T8" s="5"/>
      <c r="U8" s="1"/>
      <c r="V8" s="1" t="e">
        <f t="shared" si="2"/>
        <v>#DIV/0!</v>
      </c>
      <c r="W8" s="1" t="e">
        <f t="shared" si="3"/>
        <v>#DIV/0!</v>
      </c>
      <c r="X8" s="1">
        <v>0.8</v>
      </c>
      <c r="Y8" s="1">
        <v>11.2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 t="s">
        <v>39</v>
      </c>
      <c r="AI8" s="1">
        <f>G8*S8</f>
        <v>50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40</v>
      </c>
      <c r="B9" s="1" t="s">
        <v>36</v>
      </c>
      <c r="C9" s="1">
        <v>5</v>
      </c>
      <c r="D9" s="1"/>
      <c r="E9" s="1">
        <v>5</v>
      </c>
      <c r="F9" s="1"/>
      <c r="G9" s="8">
        <v>1</v>
      </c>
      <c r="H9" s="1"/>
      <c r="I9" s="1"/>
      <c r="J9" s="1"/>
      <c r="K9" s="1">
        <v>5</v>
      </c>
      <c r="L9" s="1">
        <f t="shared" si="0"/>
        <v>0</v>
      </c>
      <c r="M9" s="1"/>
      <c r="N9" s="1"/>
      <c r="O9" s="1"/>
      <c r="P9" s="8">
        <f>VLOOKUP(A9,[1]TDSheet!$F:$G,2,0)</f>
        <v>825</v>
      </c>
      <c r="Q9" s="14" t="s">
        <v>57</v>
      </c>
      <c r="R9" s="1">
        <f t="shared" si="1"/>
        <v>1</v>
      </c>
      <c r="S9" s="5"/>
      <c r="T9" s="5"/>
      <c r="U9" s="1"/>
      <c r="V9" s="1">
        <f t="shared" si="2"/>
        <v>0</v>
      </c>
      <c r="W9" s="1">
        <f t="shared" si="3"/>
        <v>0</v>
      </c>
      <c r="X9" s="1">
        <v>1</v>
      </c>
      <c r="Y9" s="1">
        <v>2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41</v>
      </c>
      <c r="B10" s="1" t="s">
        <v>36</v>
      </c>
      <c r="C10" s="1">
        <v>18</v>
      </c>
      <c r="D10" s="1"/>
      <c r="E10" s="1"/>
      <c r="F10" s="1">
        <v>18</v>
      </c>
      <c r="G10" s="8">
        <v>1</v>
      </c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8">
        <f>VLOOKUP(A10,[1]TDSheet!$F:$G,2,0)</f>
        <v>205</v>
      </c>
      <c r="Q10" s="8">
        <v>205</v>
      </c>
      <c r="R10" s="1">
        <f t="shared" si="1"/>
        <v>0</v>
      </c>
      <c r="S10" s="5"/>
      <c r="T10" s="5"/>
      <c r="U10" s="1"/>
      <c r="V10" s="1" t="e">
        <f t="shared" si="2"/>
        <v>#DIV/0!</v>
      </c>
      <c r="W10" s="1" t="e">
        <f t="shared" si="3"/>
        <v>#DIV/0!</v>
      </c>
      <c r="X10" s="1">
        <v>3.6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5" t="s">
        <v>58</v>
      </c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43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8">
        <f>VLOOKUP(A11,[1]TDSheet!$F:$G,2,0)</f>
        <v>95</v>
      </c>
      <c r="Q11" s="14" t="s">
        <v>57</v>
      </c>
      <c r="R11" s="1">
        <f t="shared" si="1"/>
        <v>0</v>
      </c>
      <c r="S11" s="5"/>
      <c r="T11" s="5"/>
      <c r="U11" s="1"/>
      <c r="V11" s="1" t="e">
        <f t="shared" si="2"/>
        <v>#DIV/0!</v>
      </c>
      <c r="W11" s="1" t="e">
        <f t="shared" si="3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/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44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8">
        <f>VLOOKUP(A12,[1]TDSheet!$F:$G,2,0)</f>
        <v>105</v>
      </c>
      <c r="Q12" s="14" t="s">
        <v>57</v>
      </c>
      <c r="R12" s="1">
        <f t="shared" si="1"/>
        <v>0</v>
      </c>
      <c r="S12" s="5"/>
      <c r="T12" s="5"/>
      <c r="U12" s="1"/>
      <c r="V12" s="1" t="e">
        <f t="shared" si="2"/>
        <v>#DIV/0!</v>
      </c>
      <c r="W12" s="1" t="e">
        <f t="shared" si="3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8.984</v>
      </c>
      <c r="AF12" s="1">
        <v>2.1680000000000001</v>
      </c>
      <c r="AG12" s="1">
        <v>13.536</v>
      </c>
      <c r="AH12" s="1"/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45</v>
      </c>
      <c r="B13" s="1" t="s">
        <v>36</v>
      </c>
      <c r="C13" s="1">
        <v>4</v>
      </c>
      <c r="D13" s="1"/>
      <c r="E13" s="1"/>
      <c r="F13" s="1">
        <v>4</v>
      </c>
      <c r="G13" s="8">
        <v>1</v>
      </c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8">
        <f>VLOOKUP(A13,[1]TDSheet!$F:$G,2,0)</f>
        <v>205</v>
      </c>
      <c r="Q13" s="8">
        <v>205</v>
      </c>
      <c r="R13" s="1">
        <f t="shared" si="1"/>
        <v>0</v>
      </c>
      <c r="S13" s="5">
        <v>50</v>
      </c>
      <c r="T13" s="5"/>
      <c r="U13" s="1"/>
      <c r="V13" s="1" t="e">
        <f t="shared" si="2"/>
        <v>#DIV/0!</v>
      </c>
      <c r="W13" s="1" t="e">
        <f t="shared" si="3"/>
        <v>#DIV/0!</v>
      </c>
      <c r="X13" s="1">
        <v>9.6</v>
      </c>
      <c r="Y13" s="1">
        <v>1.6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39</v>
      </c>
      <c r="AI13" s="1">
        <f>G13*S13</f>
        <v>50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thickBot="1" x14ac:dyDescent="0.3">
      <c r="A14" s="11" t="s">
        <v>46</v>
      </c>
      <c r="B14" s="1" t="s">
        <v>36</v>
      </c>
      <c r="C14" s="1"/>
      <c r="D14" s="1"/>
      <c r="E14" s="1"/>
      <c r="F14" s="1"/>
      <c r="G14" s="8">
        <v>1</v>
      </c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8"/>
      <c r="Q14" s="14" t="s">
        <v>57</v>
      </c>
      <c r="R14" s="1">
        <f t="shared" si="1"/>
        <v>0</v>
      </c>
      <c r="S14" s="5"/>
      <c r="T14" s="5"/>
      <c r="U14" s="1"/>
      <c r="V14" s="1" t="e">
        <f t="shared" si="2"/>
        <v>#DIV/0!</v>
      </c>
      <c r="W14" s="1" t="e">
        <f t="shared" si="3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39</v>
      </c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4" t="s">
        <v>47</v>
      </c>
      <c r="B15" s="19" t="s">
        <v>36</v>
      </c>
      <c r="C15" s="19">
        <v>7.46</v>
      </c>
      <c r="D15" s="19"/>
      <c r="E15" s="19"/>
      <c r="F15" s="20">
        <v>7.46</v>
      </c>
      <c r="G15" s="8">
        <v>1</v>
      </c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8">
        <f>VLOOKUP(A15,[1]TDSheet!$F:$G,2,0)</f>
        <v>240</v>
      </c>
      <c r="Q15" s="14" t="s">
        <v>57</v>
      </c>
      <c r="R15" s="1">
        <f t="shared" si="1"/>
        <v>0</v>
      </c>
      <c r="S15" s="5"/>
      <c r="T15" s="5"/>
      <c r="U15" s="1"/>
      <c r="V15" s="1" t="e">
        <f t="shared" si="2"/>
        <v>#DIV/0!</v>
      </c>
      <c r="W15" s="1" t="e">
        <f t="shared" si="3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8.0239999999999991</v>
      </c>
      <c r="AE15" s="1">
        <v>12</v>
      </c>
      <c r="AF15" s="1">
        <v>4.008</v>
      </c>
      <c r="AG15" s="1">
        <v>0</v>
      </c>
      <c r="AH15" s="1"/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21" t="s">
        <v>48</v>
      </c>
      <c r="B16" s="22" t="s">
        <v>36</v>
      </c>
      <c r="C16" s="22">
        <v>-8.6</v>
      </c>
      <c r="D16" s="22"/>
      <c r="E16" s="22"/>
      <c r="F16" s="23">
        <v>-8.6</v>
      </c>
      <c r="G16" s="8">
        <v>1</v>
      </c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8">
        <f>VLOOKUP(A16,[1]TDSheet!$F:$G,2,0)</f>
        <v>210</v>
      </c>
      <c r="Q16" s="8">
        <v>210</v>
      </c>
      <c r="R16" s="1">
        <f t="shared" si="1"/>
        <v>0</v>
      </c>
      <c r="S16" s="5">
        <v>60</v>
      </c>
      <c r="T16" s="5"/>
      <c r="U16" s="1"/>
      <c r="V16" s="1" t="e">
        <f t="shared" si="2"/>
        <v>#DIV/0!</v>
      </c>
      <c r="W16" s="1" t="e">
        <f t="shared" si="3"/>
        <v>#DIV/0!</v>
      </c>
      <c r="X16" s="1">
        <v>13.2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 t="s">
        <v>49</v>
      </c>
      <c r="AI16" s="1">
        <f>G16*S16</f>
        <v>60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50</v>
      </c>
      <c r="B17" s="1" t="s">
        <v>36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8">
        <f>VLOOKUP(A17,[1]TDSheet!$F:$G,2,0)</f>
        <v>275</v>
      </c>
      <c r="Q17" s="17">
        <v>415</v>
      </c>
      <c r="R17" s="1">
        <f t="shared" si="1"/>
        <v>0</v>
      </c>
      <c r="S17" s="5">
        <v>100</v>
      </c>
      <c r="T17" s="5"/>
      <c r="U17" s="1"/>
      <c r="V17" s="1" t="e">
        <f t="shared" si="2"/>
        <v>#DIV/0!</v>
      </c>
      <c r="W17" s="1" t="e">
        <f t="shared" si="3"/>
        <v>#DIV/0!</v>
      </c>
      <c r="X17" s="1">
        <v>0</v>
      </c>
      <c r="Y17" s="1">
        <v>0</v>
      </c>
      <c r="Z17" s="1">
        <v>0</v>
      </c>
      <c r="AA17" s="1">
        <v>36.19</v>
      </c>
      <c r="AB17" s="1">
        <v>4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6" t="s">
        <v>51</v>
      </c>
      <c r="AI17" s="1">
        <f>G17*S17</f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52</v>
      </c>
      <c r="B18" s="1" t="s">
        <v>36</v>
      </c>
      <c r="C18" s="1">
        <v>30</v>
      </c>
      <c r="D18" s="1"/>
      <c r="E18" s="1"/>
      <c r="F18" s="1"/>
      <c r="G18" s="8">
        <v>1</v>
      </c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8">
        <f>VLOOKUP(A18,[1]TDSheet!$F:$G,2,0)</f>
        <v>250</v>
      </c>
      <c r="Q18" s="8">
        <v>250</v>
      </c>
      <c r="R18" s="1">
        <f t="shared" si="1"/>
        <v>0</v>
      </c>
      <c r="S18" s="5">
        <v>100</v>
      </c>
      <c r="T18" s="5"/>
      <c r="U18" s="1"/>
      <c r="V18" s="1" t="e">
        <f t="shared" si="2"/>
        <v>#DIV/0!</v>
      </c>
      <c r="W18" s="1" t="e">
        <f t="shared" si="3"/>
        <v>#DIV/0!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  <c r="AI18" s="1">
        <f>G18*S18</f>
        <v>100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53</v>
      </c>
      <c r="B19" s="1" t="s">
        <v>36</v>
      </c>
      <c r="C19" s="1">
        <v>164.6</v>
      </c>
      <c r="D19" s="1"/>
      <c r="E19" s="1">
        <v>10</v>
      </c>
      <c r="F19" s="1">
        <v>154.6</v>
      </c>
      <c r="G19" s="8">
        <v>1</v>
      </c>
      <c r="H19" s="1"/>
      <c r="I19" s="1"/>
      <c r="J19" s="1"/>
      <c r="K19" s="1">
        <v>7</v>
      </c>
      <c r="L19" s="1">
        <f t="shared" si="0"/>
        <v>3</v>
      </c>
      <c r="M19" s="1"/>
      <c r="N19" s="1"/>
      <c r="O19" s="1"/>
      <c r="P19" s="8">
        <f>VLOOKUP(A19,[1]TDSheet!$F:$G,2,0)</f>
        <v>757</v>
      </c>
      <c r="Q19" s="8">
        <v>705</v>
      </c>
      <c r="R19" s="1">
        <f t="shared" si="1"/>
        <v>2</v>
      </c>
      <c r="S19" s="5"/>
      <c r="T19" s="5"/>
      <c r="U19" s="1"/>
      <c r="V19" s="1">
        <f t="shared" si="2"/>
        <v>77.3</v>
      </c>
      <c r="W19" s="1">
        <f t="shared" si="3"/>
        <v>77.3</v>
      </c>
      <c r="X19" s="1">
        <v>1.744</v>
      </c>
      <c r="Y19" s="1">
        <v>7.5471999999999992</v>
      </c>
      <c r="Z19" s="1">
        <v>2.8555999999999999</v>
      </c>
      <c r="AA19" s="1">
        <v>0</v>
      </c>
      <c r="AB19" s="1">
        <v>1.4188000000000001</v>
      </c>
      <c r="AC19" s="1">
        <v>0</v>
      </c>
      <c r="AD19" s="1">
        <v>1.1479999999999999</v>
      </c>
      <c r="AE19" s="1">
        <v>0.76</v>
      </c>
      <c r="AF19" s="1">
        <v>0.55199999999999994</v>
      </c>
      <c r="AG19" s="1">
        <v>0.43200000000000011</v>
      </c>
      <c r="AH19" s="1" t="s">
        <v>42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19" xr:uid="{3530F178-D981-41DD-A5F4-0F0FBC17B6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2025-09-26T13:06:36Z</dcterms:created>
  <dcterms:modified xsi:type="dcterms:W3CDTF">2025-09-26T13:21:29Z</dcterms:modified>
</cp:coreProperties>
</file>