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6,25\23,06,25 Ост СЫР филиалы\"/>
    </mc:Choice>
  </mc:AlternateContent>
  <xr:revisionPtr revIDLastSave="0" documentId="13_ncr:1_{ADA7C6BE-0B7D-410C-8F1F-62439E48A9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Sheet!$A$3:$AH$35</definedName>
  </definedNames>
  <calcPr calcId="191029" refMode="R1C1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Q39" i="1" l="1"/>
  <c r="V39" i="1" s="1"/>
  <c r="Q38" i="1"/>
  <c r="U38" i="1" s="1"/>
  <c r="Q37" i="1"/>
  <c r="V37" i="1" s="1"/>
  <c r="U37" i="1" l="1"/>
  <c r="U39" i="1"/>
  <c r="V3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6" i="1"/>
  <c r="V6" i="1" l="1"/>
  <c r="U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35" i="1"/>
  <c r="U35" i="1"/>
  <c r="V33" i="1"/>
  <c r="U33" i="1"/>
  <c r="V31" i="1"/>
  <c r="U31" i="1"/>
  <c r="V29" i="1"/>
  <c r="U29" i="1"/>
  <c r="V27" i="1"/>
  <c r="U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V7" i="1"/>
  <c r="U7" i="1"/>
  <c r="AH35" i="1"/>
  <c r="L35" i="1"/>
  <c r="AH34" i="1"/>
  <c r="L34" i="1"/>
  <c r="AH33" i="1"/>
  <c r="L33" i="1"/>
  <c r="AH32" i="1"/>
  <c r="L32" i="1"/>
  <c r="AH31" i="1"/>
  <c r="L31" i="1"/>
  <c r="AH30" i="1"/>
  <c r="L30" i="1"/>
  <c r="AH29" i="1"/>
  <c r="L29" i="1"/>
  <c r="AH28" i="1"/>
  <c r="L28" i="1"/>
  <c r="AH27" i="1"/>
  <c r="L27" i="1"/>
  <c r="AH26" i="1"/>
  <c r="L26" i="1"/>
  <c r="AH25" i="1"/>
  <c r="L25" i="1"/>
  <c r="AH24" i="1"/>
  <c r="L24" i="1"/>
  <c r="AH23" i="1"/>
  <c r="L23" i="1"/>
  <c r="AH22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AH12" i="1"/>
  <c r="L12" i="1"/>
  <c r="AH11" i="1"/>
  <c r="L11" i="1"/>
  <c r="AH10" i="1"/>
  <c r="L10" i="1"/>
  <c r="L38" i="1"/>
  <c r="L37" i="1"/>
  <c r="L39" i="1"/>
  <c r="L9" i="1"/>
  <c r="AH8" i="1"/>
  <c r="L8" i="1"/>
  <c r="AH7" i="1"/>
  <c r="AH5" i="1" s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K5" i="1"/>
  <c r="F5" i="1"/>
  <c r="E5" i="1"/>
  <c r="L5" i="1" l="1"/>
</calcChain>
</file>

<file path=xl/sharedStrings.xml><?xml version="1.0" encoding="utf-8"?>
<sst xmlns="http://schemas.openxmlformats.org/spreadsheetml/2006/main" count="141" uniqueCount="83">
  <si>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</si>
  <si>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</si>
  <si>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</si>
  <si>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</si>
  <si>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</si>
  <si>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</si>
  <si>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</si>
  <si>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</si>
  <si>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</si>
  <si>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</si>
  <si>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</si>
  <si>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</si>
  <si>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</si>
  <si>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</si>
  <si>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</si>
  <si>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</si>
  <si>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</si>
  <si>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</si>
  <si>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</si>
  <si>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</si>
  <si>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</si>
  <si>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</si>
  <si>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</si>
  <si>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</si>
  <si>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16,06,(2)</t>
  </si>
  <si>
    <t>23,06,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</si>
  <si>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</si>
  <si>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</si>
  <si>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</si>
  <si>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</si>
  <si>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</si>
  <si>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</si>
  <si>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</si>
  <si>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</si>
  <si>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</si>
  <si>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</si>
  <si>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</si>
  <si>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</si>
  <si>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</si>
  <si>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не в матрице</t>
  </si>
  <si>
    <t>Cыр Перлини копченый 40% 100гр (8шт)  Останкино</t>
  </si>
  <si>
    <t>Масло "Папа может" 72,5% 180 гр. Фольга   УВА  ОСТАНКИНО</t>
  </si>
  <si>
    <t>Масло "Папа может" 82,5% 180гр  Останкино</t>
  </si>
  <si>
    <t>нужно увеличить продажи!!!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</si>
  <si>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</si>
  <si>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</si>
  <si>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</si>
  <si>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 / мин - 28шт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</si>
  <si>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</si>
  <si>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</si>
  <si>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</si>
  <si>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</si>
  <si>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</si>
  <si>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</si>
  <si>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</si>
  <si>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</si>
  <si>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</si>
  <si>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</si>
  <si>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</si>
  <si>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</si>
  <si>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</si>
  <si>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нет потребности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</si>
  <si>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</si>
  <si>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</si>
  <si>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</si>
  <si>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</si>
  <si>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</si>
  <si>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</si>
  <si>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</si>
  <si>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</si>
  <si>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</si>
  <si>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</si>
  <si>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</si>
  <si>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</si>
  <si>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нужно увеличить продажи!!! (до 02,07,25)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</si>
  <si>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</si>
  <si>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</si>
  <si>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12,07,25)</t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</si>
  <si>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</si>
  <si>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</si>
  <si>
    <t>Сыр Папа Может "Гауда Голд" 45% (-2,5 кг брус) (6 шт)  Останкино</t>
  </si>
  <si>
    <t>изменения из бланка заказов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</si>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</sst>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6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1">
          <cell r="I1" t="str">
            <v>изменения из бланка заказов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5905.5820000000003</v>
          </cell>
          <cell r="F5">
            <v>9706.375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153</v>
          </cell>
          <cell r="E6">
            <v>28</v>
          </cell>
          <cell r="F6">
            <v>125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C7">
            <v>83</v>
          </cell>
          <cell r="D7">
            <v>176</v>
          </cell>
          <cell r="E7">
            <v>80</v>
          </cell>
          <cell r="F7">
            <v>179</v>
          </cell>
          <cell r="G7">
            <v>0.18</v>
          </cell>
          <cell r="H7">
            <v>270</v>
          </cell>
          <cell r="I7">
            <v>9988438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138</v>
          </cell>
          <cell r="D8">
            <v>112</v>
          </cell>
          <cell r="E8">
            <v>78</v>
          </cell>
          <cell r="F8">
            <v>172</v>
          </cell>
          <cell r="G8">
            <v>0.18</v>
          </cell>
          <cell r="H8">
            <v>270</v>
          </cell>
          <cell r="I8">
            <v>9988445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C9">
            <v>87</v>
          </cell>
          <cell r="D9">
            <v>40</v>
          </cell>
          <cell r="E9">
            <v>32</v>
          </cell>
          <cell r="F9">
            <v>95</v>
          </cell>
          <cell r="G9">
            <v>0.4</v>
          </cell>
          <cell r="H9">
            <v>270</v>
          </cell>
          <cell r="I9">
            <v>9988452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C10">
            <v>128</v>
          </cell>
          <cell r="E10">
            <v>31</v>
          </cell>
          <cell r="F10">
            <v>97</v>
          </cell>
          <cell r="G10">
            <v>0.4</v>
          </cell>
          <cell r="H10">
            <v>270</v>
          </cell>
          <cell r="I10">
            <v>9988476</v>
          </cell>
        </row>
        <row r="11">
          <cell r="A11" t="str">
            <v>Сыр "Пармезан" 40% кусок 180 гр  ОСТАНКИНО</v>
          </cell>
          <cell r="B11" t="str">
            <v>шт</v>
          </cell>
          <cell r="C11">
            <v>73</v>
          </cell>
          <cell r="D11">
            <v>312</v>
          </cell>
          <cell r="E11">
            <v>71</v>
          </cell>
          <cell r="F11">
            <v>314</v>
          </cell>
          <cell r="G11">
            <v>0.18</v>
          </cell>
          <cell r="H11">
            <v>150</v>
          </cell>
          <cell r="I11">
            <v>5034819</v>
          </cell>
        </row>
        <row r="12">
          <cell r="A12" t="str">
            <v>Сыр "Пармезан" с массовой долей жира в сухом веществе 40%  Останкино</v>
          </cell>
          <cell r="B12" t="str">
            <v>кг</v>
          </cell>
          <cell r="G12">
            <v>1</v>
          </cell>
          <cell r="H12">
            <v>150</v>
          </cell>
          <cell r="I12">
            <v>5041251</v>
          </cell>
        </row>
        <row r="13">
          <cell r="A13" t="str">
            <v>Сыр "Пармезан" (срок созревания 3 месяцев) м.д.ж. в с.в. 40%  ОСТАНКИНО</v>
          </cell>
          <cell r="B13" t="str">
            <v>кг</v>
          </cell>
          <cell r="C13">
            <v>73.2</v>
          </cell>
          <cell r="E13">
            <v>2.552</v>
          </cell>
          <cell r="F13">
            <v>70.647999999999996</v>
          </cell>
          <cell r="G13">
            <v>0</v>
          </cell>
          <cell r="H13" t="e">
            <v>#N/A</v>
          </cell>
          <cell r="I13" t="str">
            <v>дубль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C14">
            <v>6</v>
          </cell>
          <cell r="D14">
            <v>32</v>
          </cell>
          <cell r="E14">
            <v>4</v>
          </cell>
          <cell r="F14">
            <v>32</v>
          </cell>
          <cell r="G14">
            <v>0.1</v>
          </cell>
          <cell r="H14">
            <v>90</v>
          </cell>
          <cell r="I14">
            <v>8444163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C15">
            <v>602</v>
          </cell>
          <cell r="E15">
            <v>334</v>
          </cell>
          <cell r="F15">
            <v>266</v>
          </cell>
          <cell r="G15">
            <v>0.18</v>
          </cell>
          <cell r="H15">
            <v>150</v>
          </cell>
          <cell r="I15">
            <v>5038411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299</v>
          </cell>
          <cell r="D16">
            <v>530</v>
          </cell>
          <cell r="E16">
            <v>291</v>
          </cell>
          <cell r="F16">
            <v>532</v>
          </cell>
          <cell r="G16">
            <v>0.18</v>
          </cell>
          <cell r="H16">
            <v>150</v>
          </cell>
          <cell r="I16">
            <v>5038459</v>
          </cell>
        </row>
        <row r="17">
          <cell r="A17" t="str">
            <v>Сыр ПАПА МОЖЕТ "Министерский" 180 г фасованный массовая  Останкино</v>
          </cell>
          <cell r="B17" t="str">
            <v>шт</v>
          </cell>
          <cell r="C17">
            <v>281</v>
          </cell>
          <cell r="D17">
            <v>110</v>
          </cell>
          <cell r="E17">
            <v>264</v>
          </cell>
          <cell r="F17">
            <v>123</v>
          </cell>
          <cell r="G17">
            <v>0.18</v>
          </cell>
          <cell r="H17">
            <v>150</v>
          </cell>
          <cell r="I17">
            <v>5038831</v>
          </cell>
        </row>
        <row r="18">
          <cell r="A18" t="str">
            <v>Сыр ПАПА МОЖЕТ "Папин завтрак"  45% 180 г  Останкино</v>
          </cell>
          <cell r="B18" t="str">
            <v>шт</v>
          </cell>
          <cell r="C18">
            <v>61</v>
          </cell>
          <cell r="D18">
            <v>520</v>
          </cell>
          <cell r="E18">
            <v>50</v>
          </cell>
          <cell r="F18">
            <v>523</v>
          </cell>
          <cell r="G18">
            <v>0.18</v>
          </cell>
          <cell r="H18">
            <v>120</v>
          </cell>
          <cell r="I18">
            <v>5038855</v>
          </cell>
        </row>
        <row r="19">
          <cell r="A19" t="str">
            <v>Сыр ПАПА МОЖЕТ "Российский традиционный"45 % 180 г Останкино</v>
          </cell>
          <cell r="B19" t="str">
            <v>шт</v>
          </cell>
          <cell r="C19">
            <v>506</v>
          </cell>
          <cell r="D19">
            <v>1110</v>
          </cell>
          <cell r="E19">
            <v>497</v>
          </cell>
          <cell r="F19">
            <v>1116</v>
          </cell>
          <cell r="G19">
            <v>0.18</v>
          </cell>
          <cell r="H19">
            <v>150</v>
          </cell>
          <cell r="I19">
            <v>5038435</v>
          </cell>
        </row>
        <row r="20">
          <cell r="A20" t="str">
            <v>Сыр ПАПА МОЖЕТ "Тильзитер" фасованный массовая доля жира в сухом веществе 45%, 180г  Останкино</v>
          </cell>
          <cell r="B20" t="str">
            <v>шт</v>
          </cell>
          <cell r="C20">
            <v>454</v>
          </cell>
          <cell r="D20">
            <v>70</v>
          </cell>
          <cell r="E20">
            <v>304</v>
          </cell>
          <cell r="F20">
            <v>219</v>
          </cell>
          <cell r="G20">
            <v>0.18</v>
          </cell>
          <cell r="H20">
            <v>120</v>
          </cell>
          <cell r="I20">
            <v>5038398</v>
          </cell>
        </row>
        <row r="21">
          <cell r="A21" t="str">
            <v>Сыр Папа Может "Гауда Голд" 45% (-2,5 кг брус) (6 шт)  Останкино</v>
          </cell>
          <cell r="B21" t="str">
            <v>кг</v>
          </cell>
          <cell r="C21">
            <v>33.5</v>
          </cell>
          <cell r="D21">
            <v>1.6559999999999999</v>
          </cell>
          <cell r="E21">
            <v>34.590000000000003</v>
          </cell>
          <cell r="G21">
            <v>1</v>
          </cell>
          <cell r="H21">
            <v>150</v>
          </cell>
          <cell r="I21">
            <v>8785242</v>
          </cell>
        </row>
        <row r="22">
          <cell r="A22" t="str">
            <v>Сыр полутвердый "Гауда" с массовой долей жира в пересчете на сухое вещество 45%,   Останкино</v>
          </cell>
          <cell r="B22" t="str">
            <v>кг</v>
          </cell>
          <cell r="C22">
            <v>52.8</v>
          </cell>
          <cell r="E22">
            <v>32.668999999999997</v>
          </cell>
          <cell r="F22">
            <v>20.131</v>
          </cell>
          <cell r="G22">
            <v>0</v>
          </cell>
          <cell r="H22" t="e">
            <v>#N/A</v>
          </cell>
          <cell r="I22" t="str">
            <v>дубль</v>
          </cell>
        </row>
        <row r="23">
          <cell r="A23" t="str">
            <v>Сыр Папа Может "Голландский традиционный" 45% (2,5кг)(6шт)  Останкино</v>
          </cell>
          <cell r="B23" t="str">
            <v>кг</v>
          </cell>
          <cell r="C23">
            <v>56.1</v>
          </cell>
          <cell r="E23">
            <v>39.314</v>
          </cell>
          <cell r="F23">
            <v>15</v>
          </cell>
          <cell r="G23">
            <v>1</v>
          </cell>
          <cell r="H23">
            <v>150</v>
          </cell>
          <cell r="I23">
            <v>8785235</v>
          </cell>
        </row>
        <row r="24">
          <cell r="A24" t="str">
            <v>Сыр Папа Может "Российский традиционный"  50%, вакуум  Останкино</v>
          </cell>
          <cell r="B24" t="str">
            <v>кг</v>
          </cell>
          <cell r="G24">
            <v>1</v>
          </cell>
          <cell r="H24">
            <v>120</v>
          </cell>
          <cell r="I24">
            <v>8785204</v>
          </cell>
        </row>
        <row r="25">
          <cell r="A25" t="str">
            <v>Сыр полутвердый "Российский" с массовой долей жира 50%  Останкино</v>
          </cell>
          <cell r="B25" t="str">
            <v>кг</v>
          </cell>
          <cell r="C25">
            <v>136.9</v>
          </cell>
          <cell r="E25">
            <v>86.078000000000003</v>
          </cell>
          <cell r="F25">
            <v>50.822000000000003</v>
          </cell>
          <cell r="G25">
            <v>0</v>
          </cell>
          <cell r="H25" t="e">
            <v>#N/A</v>
          </cell>
          <cell r="I25" t="str">
            <v>дубль</v>
          </cell>
        </row>
        <row r="26">
          <cell r="A26" t="str">
            <v>Сыр Папа Может "Тильзитер" массовая доля жира в сухом веществе 45 %.брусок  Останкино</v>
          </cell>
          <cell r="B26" t="str">
            <v>кг</v>
          </cell>
          <cell r="C26">
            <v>129</v>
          </cell>
          <cell r="E26">
            <v>34.270000000000003</v>
          </cell>
          <cell r="F26">
            <v>94.73</v>
          </cell>
          <cell r="G26">
            <v>1</v>
          </cell>
          <cell r="H26">
            <v>180</v>
          </cell>
          <cell r="I26">
            <v>8785259</v>
          </cell>
        </row>
        <row r="27">
          <cell r="A27" t="str">
            <v>Сыр Скаморца свежий 100 гр.  ОСТАНКИНО</v>
          </cell>
          <cell r="B27" t="str">
            <v>шт</v>
          </cell>
          <cell r="C27">
            <v>67</v>
          </cell>
          <cell r="E27">
            <v>35</v>
          </cell>
          <cell r="F27">
            <v>28</v>
          </cell>
          <cell r="G27">
            <v>0.1</v>
          </cell>
          <cell r="H27">
            <v>60</v>
          </cell>
          <cell r="I27">
            <v>8444170</v>
          </cell>
        </row>
        <row r="28">
          <cell r="A28" t="str">
            <v>Сыр Сливочный со вкусом топленого молока 45% ти Папа Может, брус (2 шт)  Останкино</v>
          </cell>
          <cell r="B28" t="str">
            <v>кг</v>
          </cell>
          <cell r="D28">
            <v>426.28699999999998</v>
          </cell>
          <cell r="F28">
            <v>426.28699999999998</v>
          </cell>
          <cell r="G28">
            <v>1</v>
          </cell>
          <cell r="H28">
            <v>120</v>
          </cell>
          <cell r="I28">
            <v>5522704</v>
          </cell>
        </row>
        <row r="29">
          <cell r="A29" t="str">
            <v>Сыр Творожный с зеленью 60% Папа может 140 гр.  Останкино</v>
          </cell>
          <cell r="B29" t="str">
            <v>шт</v>
          </cell>
          <cell r="C29">
            <v>235</v>
          </cell>
          <cell r="E29">
            <v>37</v>
          </cell>
          <cell r="F29">
            <v>198</v>
          </cell>
          <cell r="G29">
            <v>0.14000000000000001</v>
          </cell>
          <cell r="H29">
            <v>180</v>
          </cell>
          <cell r="I29">
            <v>9988391</v>
          </cell>
        </row>
        <row r="30">
          <cell r="A30" t="str">
            <v>Сыр плавленный Сливочный ж.45% 180г ТМ Папа может (16шт)  Останкино</v>
          </cell>
          <cell r="B30" t="str">
            <v>шт</v>
          </cell>
          <cell r="C30">
            <v>251</v>
          </cell>
          <cell r="D30">
            <v>384</v>
          </cell>
          <cell r="E30">
            <v>180</v>
          </cell>
          <cell r="F30">
            <v>455</v>
          </cell>
          <cell r="G30">
            <v>0.18</v>
          </cell>
          <cell r="H30">
            <v>270</v>
          </cell>
          <cell r="I30">
            <v>9988681</v>
          </cell>
        </row>
        <row r="31">
          <cell r="A31" t="str">
            <v>Сыр полутвердый "Сметанковый", с масс долей жира в пересчете на сухое вещес50%, брус  Останкино</v>
          </cell>
          <cell r="B31" t="str">
            <v>кг</v>
          </cell>
          <cell r="C31">
            <v>184.4</v>
          </cell>
          <cell r="D31">
            <v>60.206000000000003</v>
          </cell>
          <cell r="E31">
            <v>141.90799999999999</v>
          </cell>
          <cell r="F31">
            <v>102.69799999999999</v>
          </cell>
          <cell r="G31">
            <v>1</v>
          </cell>
          <cell r="H31">
            <v>120</v>
          </cell>
          <cell r="I31">
            <v>8785198</v>
          </cell>
        </row>
        <row r="32">
          <cell r="A32" t="str">
            <v>Сыр рассольный жирный Чечил 45% 100 гр  ОСТАНКИНО</v>
          </cell>
          <cell r="B32" t="str">
            <v>шт</v>
          </cell>
          <cell r="C32">
            <v>84</v>
          </cell>
          <cell r="E32">
            <v>81</v>
          </cell>
          <cell r="G32">
            <v>0.1</v>
          </cell>
          <cell r="H32">
            <v>60</v>
          </cell>
          <cell r="I32">
            <v>8444187</v>
          </cell>
        </row>
        <row r="33">
          <cell r="A33" t="str">
            <v>Сыр рассольный жирный Чечил копченый 43% 100 гр  Останкино</v>
          </cell>
          <cell r="B33" t="str">
            <v>шт</v>
          </cell>
          <cell r="C33">
            <v>12</v>
          </cell>
          <cell r="D33">
            <v>114</v>
          </cell>
          <cell r="E33">
            <v>8</v>
          </cell>
          <cell r="F33">
            <v>114</v>
          </cell>
          <cell r="G33">
            <v>0.1</v>
          </cell>
          <cell r="H33">
            <v>90</v>
          </cell>
          <cell r="I33">
            <v>8444194</v>
          </cell>
        </row>
        <row r="34">
          <cell r="A34" t="str">
            <v>Сыч/Прод Коровино Российский 50% 200г СЗМЖ  Останкино</v>
          </cell>
          <cell r="B34" t="str">
            <v>шт</v>
          </cell>
          <cell r="C34">
            <v>447</v>
          </cell>
          <cell r="D34">
            <v>220</v>
          </cell>
          <cell r="E34">
            <v>218</v>
          </cell>
          <cell r="F34">
            <v>449</v>
          </cell>
          <cell r="G34">
            <v>0.2</v>
          </cell>
          <cell r="H34">
            <v>120</v>
          </cell>
          <cell r="I34" t="str">
            <v>783К798</v>
          </cell>
        </row>
        <row r="35">
          <cell r="A35" t="str">
            <v>Сыч/Прод Коровино Российский Оригин 50% ВЕС (3,5 кг)  Останкино</v>
          </cell>
          <cell r="B35" t="str">
            <v>кг</v>
          </cell>
          <cell r="C35">
            <v>171.3</v>
          </cell>
          <cell r="E35">
            <v>83.010999999999996</v>
          </cell>
          <cell r="F35">
            <v>88.289000000000001</v>
          </cell>
          <cell r="G35">
            <v>1</v>
          </cell>
          <cell r="H35">
            <v>120</v>
          </cell>
          <cell r="I35" t="str">
            <v>783К811</v>
          </cell>
        </row>
        <row r="36">
          <cell r="A36" t="str">
            <v>Сыч/Прод Коровино Тильзитер 50% 200г СЗМЖ  ОСТАНКИНО</v>
          </cell>
          <cell r="B36" t="str">
            <v>шт</v>
          </cell>
          <cell r="C36">
            <v>26</v>
          </cell>
          <cell r="D36">
            <v>300</v>
          </cell>
          <cell r="E36">
            <v>23</v>
          </cell>
          <cell r="F36">
            <v>300</v>
          </cell>
          <cell r="G36">
            <v>0.2</v>
          </cell>
          <cell r="H36">
            <v>120</v>
          </cell>
          <cell r="I36" t="str">
            <v>783К801</v>
          </cell>
        </row>
        <row r="37">
          <cell r="A37" t="str">
            <v>Сыч/Прод Коровино Тильзитер Оригин 50% ВЕС (3,5 кг брус) СЗМЖ  Останкино</v>
          </cell>
          <cell r="B37" t="str">
            <v>кг</v>
          </cell>
          <cell r="C37">
            <v>362.2</v>
          </cell>
          <cell r="D37">
            <v>527.76</v>
          </cell>
          <cell r="E37">
            <v>264.19</v>
          </cell>
          <cell r="F37">
            <v>625.77</v>
          </cell>
          <cell r="G37">
            <v>1</v>
          </cell>
          <cell r="H37">
            <v>120</v>
          </cell>
          <cell r="I37" t="str">
            <v>783К825</v>
          </cell>
        </row>
        <row r="39">
          <cell r="A39" t="str">
            <v>Масло "Папа может" 82,5% 180гр  Останкино</v>
          </cell>
          <cell r="B39" t="str">
            <v>шт</v>
          </cell>
          <cell r="D39">
            <v>900</v>
          </cell>
          <cell r="E39">
            <v>11</v>
          </cell>
          <cell r="F39">
            <v>888</v>
          </cell>
          <cell r="G39">
            <v>0.18</v>
          </cell>
          <cell r="H39">
            <v>120</v>
          </cell>
        </row>
        <row r="40">
          <cell r="A40" t="str">
            <v>3534796 Масло сливочное ж.82,5% 180г фольга ТМ Папа может(вл 12)  Останкино</v>
          </cell>
          <cell r="B40" t="str">
            <v>шт</v>
          </cell>
          <cell r="C40">
            <v>732</v>
          </cell>
          <cell r="E40">
            <v>640</v>
          </cell>
          <cell r="F40">
            <v>92</v>
          </cell>
          <cell r="G40">
            <v>0</v>
          </cell>
          <cell r="H40" t="e">
            <v>#N/A</v>
          </cell>
          <cell r="I40" t="str">
            <v>дубль</v>
          </cell>
        </row>
        <row r="41">
          <cell r="A41" t="str">
            <v>Масло сливочное 72,5 % 180 гр.(10 шт) СЛАВЯНА  Останкино</v>
          </cell>
          <cell r="B41" t="str">
            <v>шт</v>
          </cell>
          <cell r="C41">
            <v>2386</v>
          </cell>
          <cell r="D41">
            <v>1400</v>
          </cell>
          <cell r="E41">
            <v>1890</v>
          </cell>
          <cell r="F41">
            <v>1895</v>
          </cell>
          <cell r="G41">
            <v>0.18</v>
          </cell>
          <cell r="H4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12" width="7" customWidth="1"/>
    <col min="13" max="14" width="0.285156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140625" customWidth="1"/>
    <col min="34" max="34" width="7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28" t="s">
        <v>81</v>
      </c>
      <c r="J1" s="2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82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/>
      <c r="S4" s="1"/>
      <c r="T4" s="1"/>
      <c r="U4" s="1"/>
      <c r="V4" s="1"/>
      <c r="W4" s="1" t="s">
        <v>23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59.228000000000002</v>
      </c>
      <c r="F5" s="4">
        <f>SUM(F6:F494)</f>
        <v>709.423</v>
      </c>
      <c r="G5" s="7"/>
      <c r="H5" s="1"/>
      <c r="I5" s="1"/>
      <c r="J5" s="1"/>
      <c r="K5" s="4">
        <f t="shared" ref="K5:S5" si="0">SUM(K6:K494)</f>
        <v>67.137</v>
      </c>
      <c r="L5" s="4">
        <f t="shared" si="0"/>
        <v>-7.9090000000000007</v>
      </c>
      <c r="M5" s="4">
        <f t="shared" si="0"/>
        <v>0</v>
      </c>
      <c r="N5" s="4">
        <f t="shared" si="0"/>
        <v>0</v>
      </c>
      <c r="O5" s="4">
        <f t="shared" si="0"/>
        <v>525.79999999999995</v>
      </c>
      <c r="P5" s="4">
        <f t="shared" si="0"/>
        <v>228</v>
      </c>
      <c r="Q5" s="4">
        <f t="shared" si="0"/>
        <v>11.845599999999999</v>
      </c>
      <c r="R5" s="4">
        <f t="shared" si="0"/>
        <v>0</v>
      </c>
      <c r="S5" s="4">
        <f t="shared" si="0"/>
        <v>0</v>
      </c>
      <c r="T5" s="1"/>
      <c r="U5" s="1"/>
      <c r="V5" s="1"/>
      <c r="W5" s="4">
        <f t="shared" ref="W5:AF5" si="1">SUM(W6:W494)</f>
        <v>21.188000000000002</v>
      </c>
      <c r="X5" s="4">
        <f t="shared" si="1"/>
        <v>41.313600000000001</v>
      </c>
      <c r="Y5" s="4">
        <f t="shared" si="1"/>
        <v>47.273399999999988</v>
      </c>
      <c r="Z5" s="4">
        <f t="shared" si="1"/>
        <v>51.248200000000004</v>
      </c>
      <c r="AA5" s="4">
        <f t="shared" si="1"/>
        <v>37.639800000000001</v>
      </c>
      <c r="AB5" s="4">
        <f t="shared" si="1"/>
        <v>49.214599999999997</v>
      </c>
      <c r="AC5" s="4">
        <f t="shared" si="1"/>
        <v>42.98</v>
      </c>
      <c r="AD5" s="4">
        <f t="shared" si="1"/>
        <v>55.131</v>
      </c>
      <c r="AE5" s="4">
        <f t="shared" si="1"/>
        <v>69.363200000000006</v>
      </c>
      <c r="AF5" s="4">
        <f t="shared" si="1"/>
        <v>121.79459999999997</v>
      </c>
      <c r="AG5" s="1"/>
      <c r="AH5" s="4">
        <f>SUM(AH6:AH494)</f>
        <v>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89</v>
      </c>
      <c r="D6" s="1"/>
      <c r="E6" s="1">
        <v>4</v>
      </c>
      <c r="F6" s="1">
        <v>85</v>
      </c>
      <c r="G6" s="7">
        <v>0.14000000000000001</v>
      </c>
      <c r="H6" s="1">
        <v>180</v>
      </c>
      <c r="I6" s="1">
        <f>VLOOKUP(A6,[1]Sheet!$A:$I,9,0)</f>
        <v>9988421</v>
      </c>
      <c r="J6" s="1"/>
      <c r="K6" s="1">
        <v>4</v>
      </c>
      <c r="L6" s="1">
        <f t="shared" ref="L6:L35" si="2">E6-K6</f>
        <v>0</v>
      </c>
      <c r="M6" s="1"/>
      <c r="N6" s="1"/>
      <c r="O6" s="1"/>
      <c r="P6" s="1"/>
      <c r="Q6" s="1">
        <f>E6/5</f>
        <v>0.8</v>
      </c>
      <c r="R6" s="5"/>
      <c r="S6" s="5"/>
      <c r="T6" s="1"/>
      <c r="U6" s="1">
        <f>(F6+O6+P6+R6)/Q6</f>
        <v>106.25</v>
      </c>
      <c r="V6" s="1">
        <f>(F6+O6+P6)/Q6</f>
        <v>106.25</v>
      </c>
      <c r="W6" s="1">
        <v>0.2</v>
      </c>
      <c r="X6" s="1">
        <v>0.4</v>
      </c>
      <c r="Y6" s="1">
        <v>0.4</v>
      </c>
      <c r="Z6" s="1">
        <v>1.6</v>
      </c>
      <c r="AA6" s="1">
        <v>0.8</v>
      </c>
      <c r="AB6" s="1">
        <v>2.2000000000000002</v>
      </c>
      <c r="AC6" s="1">
        <v>0.8</v>
      </c>
      <c r="AD6" s="1">
        <v>2</v>
      </c>
      <c r="AE6" s="1">
        <v>0.2</v>
      </c>
      <c r="AF6" s="1">
        <v>2.2000000000000002</v>
      </c>
      <c r="AG6" s="25" t="s">
        <v>79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36</v>
      </c>
      <c r="C7" s="1"/>
      <c r="D7" s="1"/>
      <c r="E7" s="1"/>
      <c r="F7" s="1"/>
      <c r="G7" s="7">
        <v>0.18</v>
      </c>
      <c r="H7" s="1">
        <v>270</v>
      </c>
      <c r="I7" s="1">
        <f>VLOOKUP(A7,[1]Sheet!$A:$I,9,0)</f>
        <v>9988438</v>
      </c>
      <c r="J7" s="1"/>
      <c r="K7" s="1"/>
      <c r="L7" s="1">
        <f t="shared" si="2"/>
        <v>0</v>
      </c>
      <c r="M7" s="1"/>
      <c r="N7" s="1"/>
      <c r="O7" s="1">
        <v>12</v>
      </c>
      <c r="P7" s="1"/>
      <c r="Q7" s="1">
        <f t="shared" ref="Q7:Q35" si="3">E7/5</f>
        <v>0</v>
      </c>
      <c r="R7" s="5"/>
      <c r="S7" s="5"/>
      <c r="T7" s="1"/>
      <c r="U7" s="1" t="e">
        <f t="shared" ref="U7:U35" si="4">(F7+O7+P7+R7)/Q7</f>
        <v>#DIV/0!</v>
      </c>
      <c r="V7" s="1" t="e">
        <f t="shared" ref="V7:V35" si="5">(F7+O7+P7)/Q7</f>
        <v>#DIV/0!</v>
      </c>
      <c r="W7" s="1">
        <v>0</v>
      </c>
      <c r="X7" s="1">
        <v>0</v>
      </c>
      <c r="Y7" s="1">
        <v>0.8</v>
      </c>
      <c r="Z7" s="1">
        <v>1.6</v>
      </c>
      <c r="AA7" s="1">
        <v>0.6</v>
      </c>
      <c r="AB7" s="1">
        <v>0.6</v>
      </c>
      <c r="AC7" s="1">
        <v>0.4</v>
      </c>
      <c r="AD7" s="1">
        <v>1.6</v>
      </c>
      <c r="AE7" s="1">
        <v>2.4</v>
      </c>
      <c r="AF7" s="1">
        <v>4.4000000000000004</v>
      </c>
      <c r="AG7" s="1"/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36</v>
      </c>
      <c r="C8" s="1"/>
      <c r="D8" s="1"/>
      <c r="E8" s="1"/>
      <c r="F8" s="1"/>
      <c r="G8" s="7">
        <v>0.18</v>
      </c>
      <c r="H8" s="1">
        <v>270</v>
      </c>
      <c r="I8" s="1">
        <f>VLOOKUP(A8,[1]Sheet!$A:$I,9,0)</f>
        <v>9988445</v>
      </c>
      <c r="J8" s="1"/>
      <c r="K8" s="1"/>
      <c r="L8" s="1">
        <f t="shared" si="2"/>
        <v>0</v>
      </c>
      <c r="M8" s="1"/>
      <c r="N8" s="1"/>
      <c r="O8" s="1"/>
      <c r="P8" s="1">
        <v>8</v>
      </c>
      <c r="Q8" s="1">
        <f t="shared" si="3"/>
        <v>0</v>
      </c>
      <c r="R8" s="5"/>
      <c r="S8" s="5"/>
      <c r="T8" s="1"/>
      <c r="U8" s="1" t="e">
        <f t="shared" si="4"/>
        <v>#DIV/0!</v>
      </c>
      <c r="V8" s="1" t="e">
        <f t="shared" si="5"/>
        <v>#DIV/0!</v>
      </c>
      <c r="W8" s="1">
        <v>1</v>
      </c>
      <c r="X8" s="1">
        <v>0.6</v>
      </c>
      <c r="Y8" s="1">
        <v>0.6</v>
      </c>
      <c r="Z8" s="1">
        <v>2</v>
      </c>
      <c r="AA8" s="1">
        <v>0.8</v>
      </c>
      <c r="AB8" s="1">
        <v>1.2</v>
      </c>
      <c r="AC8" s="1">
        <v>0.4</v>
      </c>
      <c r="AD8" s="1">
        <v>0.8</v>
      </c>
      <c r="AE8" s="1">
        <v>2.8</v>
      </c>
      <c r="AF8" s="1">
        <v>3.8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5" t="s">
        <v>40</v>
      </c>
      <c r="B9" s="15" t="s">
        <v>36</v>
      </c>
      <c r="C9" s="15">
        <v>8</v>
      </c>
      <c r="D9" s="15"/>
      <c r="E9" s="15">
        <v>2</v>
      </c>
      <c r="F9" s="15">
        <v>6</v>
      </c>
      <c r="G9" s="16">
        <v>0</v>
      </c>
      <c r="H9" s="15" t="e">
        <v>#N/A</v>
      </c>
      <c r="I9" s="15" t="s">
        <v>39</v>
      </c>
      <c r="J9" s="15"/>
      <c r="K9" s="15">
        <v>2</v>
      </c>
      <c r="L9" s="15">
        <f t="shared" si="2"/>
        <v>0</v>
      </c>
      <c r="M9" s="15"/>
      <c r="N9" s="15"/>
      <c r="O9" s="15"/>
      <c r="P9" s="15"/>
      <c r="Q9" s="15">
        <f t="shared" si="3"/>
        <v>0.4</v>
      </c>
      <c r="R9" s="17"/>
      <c r="S9" s="17"/>
      <c r="T9" s="15"/>
      <c r="U9" s="15">
        <f t="shared" si="4"/>
        <v>15</v>
      </c>
      <c r="V9" s="15">
        <f t="shared" si="5"/>
        <v>15</v>
      </c>
      <c r="W9" s="15">
        <v>0</v>
      </c>
      <c r="X9" s="15">
        <v>0.2</v>
      </c>
      <c r="Y9" s="15">
        <v>0.4</v>
      </c>
      <c r="Z9" s="15">
        <v>0.8</v>
      </c>
      <c r="AA9" s="15">
        <v>1.2</v>
      </c>
      <c r="AB9" s="15">
        <v>0</v>
      </c>
      <c r="AC9" s="15">
        <v>0.4</v>
      </c>
      <c r="AD9" s="15">
        <v>1.6</v>
      </c>
      <c r="AE9" s="15">
        <v>0.2</v>
      </c>
      <c r="AF9" s="15">
        <v>0</v>
      </c>
      <c r="AG9" s="15"/>
      <c r="AH9" s="15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36</v>
      </c>
      <c r="C10" s="1">
        <v>32</v>
      </c>
      <c r="D10" s="1"/>
      <c r="E10" s="1"/>
      <c r="F10" s="1">
        <v>32</v>
      </c>
      <c r="G10" s="7">
        <v>0.4</v>
      </c>
      <c r="H10" s="1">
        <v>270</v>
      </c>
      <c r="I10" s="1">
        <f>VLOOKUP(A10,[1]Sheet!$A:$I,9,0)</f>
        <v>9988452</v>
      </c>
      <c r="J10" s="1"/>
      <c r="K10" s="1"/>
      <c r="L10" s="1">
        <f t="shared" si="2"/>
        <v>0</v>
      </c>
      <c r="M10" s="1"/>
      <c r="N10" s="1"/>
      <c r="O10" s="1"/>
      <c r="P10" s="1"/>
      <c r="Q10" s="1">
        <f t="shared" si="3"/>
        <v>0</v>
      </c>
      <c r="R10" s="5"/>
      <c r="S10" s="5"/>
      <c r="T10" s="1"/>
      <c r="U10" s="1" t="e">
        <f t="shared" si="4"/>
        <v>#DIV/0!</v>
      </c>
      <c r="V10" s="1" t="e">
        <f t="shared" si="5"/>
        <v>#DIV/0!</v>
      </c>
      <c r="W10" s="1">
        <v>0</v>
      </c>
      <c r="X10" s="1">
        <v>0</v>
      </c>
      <c r="Y10" s="1">
        <v>0</v>
      </c>
      <c r="Z10" s="1">
        <v>0.4</v>
      </c>
      <c r="AA10" s="1">
        <v>0</v>
      </c>
      <c r="AB10" s="1">
        <v>0</v>
      </c>
      <c r="AC10" s="1">
        <v>0</v>
      </c>
      <c r="AD10" s="1">
        <v>0</v>
      </c>
      <c r="AE10" s="1">
        <v>0.4</v>
      </c>
      <c r="AF10" s="1">
        <v>0</v>
      </c>
      <c r="AG10" s="26" t="s">
        <v>43</v>
      </c>
      <c r="AH10" s="1">
        <f t="shared" ref="AH10:AH35" si="6"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36</v>
      </c>
      <c r="C11" s="1"/>
      <c r="D11" s="1"/>
      <c r="E11" s="1"/>
      <c r="F11" s="1"/>
      <c r="G11" s="7">
        <v>0.4</v>
      </c>
      <c r="H11" s="1">
        <v>270</v>
      </c>
      <c r="I11" s="1">
        <f>VLOOKUP(A11,[1]Sheet!$A:$I,9,0)</f>
        <v>9988476</v>
      </c>
      <c r="J11" s="1"/>
      <c r="K11" s="1"/>
      <c r="L11" s="1">
        <f t="shared" si="2"/>
        <v>0</v>
      </c>
      <c r="M11" s="1"/>
      <c r="N11" s="1"/>
      <c r="O11" s="1">
        <v>28</v>
      </c>
      <c r="P11" s="1"/>
      <c r="Q11" s="1">
        <f t="shared" si="3"/>
        <v>0</v>
      </c>
      <c r="R11" s="5"/>
      <c r="S11" s="5"/>
      <c r="T11" s="1"/>
      <c r="U11" s="1" t="e">
        <f t="shared" si="4"/>
        <v>#DIV/0!</v>
      </c>
      <c r="V11" s="1" t="e">
        <f t="shared" si="5"/>
        <v>#DIV/0!</v>
      </c>
      <c r="W11" s="1">
        <v>0</v>
      </c>
      <c r="X11" s="1">
        <v>0</v>
      </c>
      <c r="Y11" s="1">
        <v>0.4</v>
      </c>
      <c r="Z11" s="1">
        <v>0</v>
      </c>
      <c r="AA11" s="1">
        <v>0.2</v>
      </c>
      <c r="AB11" s="1">
        <v>0.4</v>
      </c>
      <c r="AC11" s="1">
        <v>1</v>
      </c>
      <c r="AD11" s="1">
        <v>0.4</v>
      </c>
      <c r="AE11" s="1">
        <v>1.2</v>
      </c>
      <c r="AF11" s="1">
        <v>3.8</v>
      </c>
      <c r="AG11" s="1" t="s">
        <v>47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2" t="s">
        <v>48</v>
      </c>
      <c r="B12" s="22" t="s">
        <v>36</v>
      </c>
      <c r="C12" s="22"/>
      <c r="D12" s="22"/>
      <c r="E12" s="22"/>
      <c r="F12" s="22"/>
      <c r="G12" s="23">
        <v>0.18</v>
      </c>
      <c r="H12" s="22">
        <v>150</v>
      </c>
      <c r="I12" s="1">
        <f>VLOOKUP(A12,[1]Sheet!$A:$I,9,0)</f>
        <v>5034819</v>
      </c>
      <c r="J12" s="1"/>
      <c r="K12" s="22"/>
      <c r="L12" s="22">
        <f t="shared" si="2"/>
        <v>0</v>
      </c>
      <c r="M12" s="22"/>
      <c r="N12" s="22"/>
      <c r="O12" s="22"/>
      <c r="P12" s="22"/>
      <c r="Q12" s="22">
        <f t="shared" si="3"/>
        <v>0</v>
      </c>
      <c r="R12" s="24"/>
      <c r="S12" s="24"/>
      <c r="T12" s="22"/>
      <c r="U12" s="22" t="e">
        <f t="shared" si="4"/>
        <v>#DIV/0!</v>
      </c>
      <c r="V12" s="22" t="e">
        <f t="shared" si="5"/>
        <v>#DIV/0!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 t="s">
        <v>49</v>
      </c>
      <c r="AH12" s="22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2" t="s">
        <v>50</v>
      </c>
      <c r="B13" s="22" t="s">
        <v>51</v>
      </c>
      <c r="C13" s="22"/>
      <c r="D13" s="22"/>
      <c r="E13" s="22"/>
      <c r="F13" s="22"/>
      <c r="G13" s="23">
        <v>1</v>
      </c>
      <c r="H13" s="22">
        <v>150</v>
      </c>
      <c r="I13" s="1">
        <f>VLOOKUP(A13,[1]Sheet!$A:$I,9,0)</f>
        <v>5041251</v>
      </c>
      <c r="J13" s="1"/>
      <c r="K13" s="22"/>
      <c r="L13" s="22">
        <f t="shared" si="2"/>
        <v>0</v>
      </c>
      <c r="M13" s="22"/>
      <c r="N13" s="22"/>
      <c r="O13" s="22"/>
      <c r="P13" s="22"/>
      <c r="Q13" s="22">
        <f t="shared" si="3"/>
        <v>0</v>
      </c>
      <c r="R13" s="24"/>
      <c r="S13" s="24"/>
      <c r="T13" s="22"/>
      <c r="U13" s="22" t="e">
        <f t="shared" si="4"/>
        <v>#DIV/0!</v>
      </c>
      <c r="V13" s="22" t="e">
        <f t="shared" si="5"/>
        <v>#DIV/0!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 t="s">
        <v>49</v>
      </c>
      <c r="AH13" s="22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2" t="s">
        <v>52</v>
      </c>
      <c r="B14" s="22" t="s">
        <v>36</v>
      </c>
      <c r="C14" s="22"/>
      <c r="D14" s="22"/>
      <c r="E14" s="22"/>
      <c r="F14" s="22"/>
      <c r="G14" s="23">
        <v>0.1</v>
      </c>
      <c r="H14" s="22">
        <v>90</v>
      </c>
      <c r="I14" s="1">
        <f>VLOOKUP(A14,[1]Sheet!$A:$I,9,0)</f>
        <v>8444163</v>
      </c>
      <c r="J14" s="1"/>
      <c r="K14" s="22"/>
      <c r="L14" s="22">
        <f t="shared" si="2"/>
        <v>0</v>
      </c>
      <c r="M14" s="22"/>
      <c r="N14" s="22"/>
      <c r="O14" s="22"/>
      <c r="P14" s="22"/>
      <c r="Q14" s="22">
        <f t="shared" si="3"/>
        <v>0</v>
      </c>
      <c r="R14" s="24"/>
      <c r="S14" s="24"/>
      <c r="T14" s="22"/>
      <c r="U14" s="22" t="e">
        <f t="shared" si="4"/>
        <v>#DIV/0!</v>
      </c>
      <c r="V14" s="22" t="e">
        <f t="shared" si="5"/>
        <v>#DIV/0!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 t="s">
        <v>49</v>
      </c>
      <c r="AH14" s="22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36</v>
      </c>
      <c r="C15" s="1"/>
      <c r="D15" s="1"/>
      <c r="E15" s="1"/>
      <c r="F15" s="1"/>
      <c r="G15" s="7">
        <v>0.18</v>
      </c>
      <c r="H15" s="1">
        <v>150</v>
      </c>
      <c r="I15" s="1">
        <f>VLOOKUP(A15,[1]Sheet!$A:$I,9,0)</f>
        <v>5038411</v>
      </c>
      <c r="J15" s="1"/>
      <c r="K15" s="1"/>
      <c r="L15" s="1">
        <f t="shared" si="2"/>
        <v>0</v>
      </c>
      <c r="M15" s="1"/>
      <c r="N15" s="1"/>
      <c r="O15" s="1">
        <v>49.8</v>
      </c>
      <c r="P15" s="1"/>
      <c r="Q15" s="1">
        <f t="shared" si="3"/>
        <v>0</v>
      </c>
      <c r="R15" s="5"/>
      <c r="S15" s="5"/>
      <c r="T15" s="1"/>
      <c r="U15" s="1" t="e">
        <f t="shared" si="4"/>
        <v>#DIV/0!</v>
      </c>
      <c r="V15" s="1" t="e">
        <f t="shared" si="5"/>
        <v>#DIV/0!</v>
      </c>
      <c r="W15" s="1">
        <v>0</v>
      </c>
      <c r="X15" s="1">
        <v>0.2</v>
      </c>
      <c r="Y15" s="1">
        <v>3.4</v>
      </c>
      <c r="Z15" s="1">
        <v>8.4</v>
      </c>
      <c r="AA15" s="1">
        <v>7.6</v>
      </c>
      <c r="AB15" s="1">
        <v>5.4</v>
      </c>
      <c r="AC15" s="1">
        <v>5.2</v>
      </c>
      <c r="AD15" s="1">
        <v>5.8</v>
      </c>
      <c r="AE15" s="1">
        <v>6</v>
      </c>
      <c r="AF15" s="1">
        <v>8.1999999999999993</v>
      </c>
      <c r="AG15" s="1"/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36</v>
      </c>
      <c r="C16" s="1"/>
      <c r="D16" s="1"/>
      <c r="E16" s="1"/>
      <c r="F16" s="1"/>
      <c r="G16" s="7">
        <v>0.18</v>
      </c>
      <c r="H16" s="1">
        <v>150</v>
      </c>
      <c r="I16" s="1">
        <f>VLOOKUP(A16,[1]Sheet!$A:$I,9,0)</f>
        <v>5038459</v>
      </c>
      <c r="J16" s="1"/>
      <c r="K16" s="1"/>
      <c r="L16" s="1">
        <f t="shared" si="2"/>
        <v>0</v>
      </c>
      <c r="M16" s="1"/>
      <c r="N16" s="1"/>
      <c r="O16" s="1">
        <v>109</v>
      </c>
      <c r="P16" s="1"/>
      <c r="Q16" s="1">
        <f t="shared" si="3"/>
        <v>0</v>
      </c>
      <c r="R16" s="5"/>
      <c r="S16" s="5"/>
      <c r="T16" s="1"/>
      <c r="U16" s="1" t="e">
        <f t="shared" si="4"/>
        <v>#DIV/0!</v>
      </c>
      <c r="V16" s="1" t="e">
        <f t="shared" si="5"/>
        <v>#DIV/0!</v>
      </c>
      <c r="W16" s="1">
        <v>0</v>
      </c>
      <c r="X16" s="1">
        <v>5</v>
      </c>
      <c r="Y16" s="1">
        <v>7</v>
      </c>
      <c r="Z16" s="1">
        <v>2.2000000000000002</v>
      </c>
      <c r="AA16" s="1">
        <v>4.4000000000000004</v>
      </c>
      <c r="AB16" s="1">
        <v>5.2</v>
      </c>
      <c r="AC16" s="1">
        <v>5</v>
      </c>
      <c r="AD16" s="1">
        <v>4</v>
      </c>
      <c r="AE16" s="1">
        <v>6.4</v>
      </c>
      <c r="AF16" s="1">
        <v>11</v>
      </c>
      <c r="AG16" s="1"/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2" t="s">
        <v>55</v>
      </c>
      <c r="B17" s="22" t="s">
        <v>36</v>
      </c>
      <c r="C17" s="22"/>
      <c r="D17" s="22"/>
      <c r="E17" s="22"/>
      <c r="F17" s="22"/>
      <c r="G17" s="23">
        <v>0.18</v>
      </c>
      <c r="H17" s="22">
        <v>150</v>
      </c>
      <c r="I17" s="1">
        <f>VLOOKUP(A17,[1]Sheet!$A:$I,9,0)</f>
        <v>5038831</v>
      </c>
      <c r="J17" s="1"/>
      <c r="K17" s="22"/>
      <c r="L17" s="22">
        <f t="shared" si="2"/>
        <v>0</v>
      </c>
      <c r="M17" s="22"/>
      <c r="N17" s="22"/>
      <c r="O17" s="22"/>
      <c r="P17" s="22"/>
      <c r="Q17" s="22">
        <f t="shared" si="3"/>
        <v>0</v>
      </c>
      <c r="R17" s="24"/>
      <c r="S17" s="24"/>
      <c r="T17" s="22"/>
      <c r="U17" s="22" t="e">
        <f t="shared" si="4"/>
        <v>#DIV/0!</v>
      </c>
      <c r="V17" s="22" t="e">
        <f t="shared" si="5"/>
        <v>#DIV/0!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 t="s">
        <v>49</v>
      </c>
      <c r="AH17" s="22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2" t="s">
        <v>56</v>
      </c>
      <c r="B18" s="22" t="s">
        <v>36</v>
      </c>
      <c r="C18" s="22"/>
      <c r="D18" s="22"/>
      <c r="E18" s="22"/>
      <c r="F18" s="22"/>
      <c r="G18" s="23">
        <v>0.18</v>
      </c>
      <c r="H18" s="22">
        <v>120</v>
      </c>
      <c r="I18" s="1">
        <f>VLOOKUP(A18,[1]Sheet!$A:$I,9,0)</f>
        <v>5038855</v>
      </c>
      <c r="J18" s="1"/>
      <c r="K18" s="22"/>
      <c r="L18" s="22">
        <f t="shared" si="2"/>
        <v>0</v>
      </c>
      <c r="M18" s="22"/>
      <c r="N18" s="22"/>
      <c r="O18" s="22"/>
      <c r="P18" s="22"/>
      <c r="Q18" s="22">
        <f t="shared" si="3"/>
        <v>0</v>
      </c>
      <c r="R18" s="24"/>
      <c r="S18" s="24"/>
      <c r="T18" s="22"/>
      <c r="U18" s="22" t="e">
        <f t="shared" si="4"/>
        <v>#DIV/0!</v>
      </c>
      <c r="V18" s="22" t="e">
        <f t="shared" si="5"/>
        <v>#DIV/0!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 t="s">
        <v>49</v>
      </c>
      <c r="AH18" s="22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36</v>
      </c>
      <c r="C19" s="1"/>
      <c r="D19" s="1"/>
      <c r="E19" s="1"/>
      <c r="F19" s="1"/>
      <c r="G19" s="7">
        <v>0.18</v>
      </c>
      <c r="H19" s="1">
        <v>150</v>
      </c>
      <c r="I19" s="1">
        <f>VLOOKUP(A19,[1]Sheet!$A:$I,9,0)</f>
        <v>5038435</v>
      </c>
      <c r="J19" s="1"/>
      <c r="K19" s="1"/>
      <c r="L19" s="1">
        <f t="shared" si="2"/>
        <v>0</v>
      </c>
      <c r="M19" s="1"/>
      <c r="N19" s="1"/>
      <c r="O19" s="1">
        <v>69</v>
      </c>
      <c r="P19" s="1">
        <v>124</v>
      </c>
      <c r="Q19" s="1">
        <f t="shared" si="3"/>
        <v>0</v>
      </c>
      <c r="R19" s="5"/>
      <c r="S19" s="5"/>
      <c r="T19" s="1"/>
      <c r="U19" s="1" t="e">
        <f t="shared" si="4"/>
        <v>#DIV/0!</v>
      </c>
      <c r="V19" s="1" t="e">
        <f t="shared" si="5"/>
        <v>#DIV/0!</v>
      </c>
      <c r="W19" s="1">
        <v>2.2000000000000002</v>
      </c>
      <c r="X19" s="1">
        <v>10</v>
      </c>
      <c r="Y19" s="1">
        <v>6.6</v>
      </c>
      <c r="Z19" s="1">
        <v>2.6</v>
      </c>
      <c r="AA19" s="1">
        <v>2.8</v>
      </c>
      <c r="AB19" s="1">
        <v>7.2</v>
      </c>
      <c r="AC19" s="1">
        <v>5.6</v>
      </c>
      <c r="AD19" s="1">
        <v>4.5999999999999996</v>
      </c>
      <c r="AE19" s="1">
        <v>9.1999999999999993</v>
      </c>
      <c r="AF19" s="1">
        <v>13.2</v>
      </c>
      <c r="AG19" s="1"/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36</v>
      </c>
      <c r="C20" s="1"/>
      <c r="D20" s="1"/>
      <c r="E20" s="1"/>
      <c r="F20" s="1"/>
      <c r="G20" s="7">
        <v>0.18</v>
      </c>
      <c r="H20" s="1">
        <v>120</v>
      </c>
      <c r="I20" s="1">
        <f>VLOOKUP(A20,[1]Sheet!$A:$I,9,0)</f>
        <v>5038398</v>
      </c>
      <c r="J20" s="1"/>
      <c r="K20" s="1"/>
      <c r="L20" s="1">
        <f t="shared" si="2"/>
        <v>0</v>
      </c>
      <c r="M20" s="1"/>
      <c r="N20" s="1"/>
      <c r="O20" s="1">
        <v>21</v>
      </c>
      <c r="P20" s="1">
        <v>67</v>
      </c>
      <c r="Q20" s="1">
        <f t="shared" si="3"/>
        <v>0</v>
      </c>
      <c r="R20" s="5"/>
      <c r="S20" s="5"/>
      <c r="T20" s="1"/>
      <c r="U20" s="1" t="e">
        <f t="shared" si="4"/>
        <v>#DIV/0!</v>
      </c>
      <c r="V20" s="1" t="e">
        <f t="shared" si="5"/>
        <v>#DIV/0!</v>
      </c>
      <c r="W20" s="1">
        <v>7.4</v>
      </c>
      <c r="X20" s="1">
        <v>5.8</v>
      </c>
      <c r="Y20" s="1">
        <v>4.2</v>
      </c>
      <c r="Z20" s="1">
        <v>1.2</v>
      </c>
      <c r="AA20" s="1">
        <v>2.4</v>
      </c>
      <c r="AB20" s="1">
        <v>6.2</v>
      </c>
      <c r="AC20" s="1">
        <v>5.4</v>
      </c>
      <c r="AD20" s="1">
        <v>6</v>
      </c>
      <c r="AE20" s="1">
        <v>6.6</v>
      </c>
      <c r="AF20" s="1">
        <v>7</v>
      </c>
      <c r="AG20" s="1"/>
      <c r="AH20" s="1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2" t="s">
        <v>59</v>
      </c>
      <c r="B21" s="22" t="s">
        <v>51</v>
      </c>
      <c r="C21" s="22"/>
      <c r="D21" s="22"/>
      <c r="E21" s="22"/>
      <c r="F21" s="22"/>
      <c r="G21" s="23">
        <v>1</v>
      </c>
      <c r="H21" s="22">
        <v>150</v>
      </c>
      <c r="I21" s="28">
        <f>VLOOKUP(A21,[1]Sheet!$A:$I,9,0)</f>
        <v>8785235</v>
      </c>
      <c r="J21" s="28"/>
      <c r="K21" s="22"/>
      <c r="L21" s="22">
        <f t="shared" si="2"/>
        <v>0</v>
      </c>
      <c r="M21" s="22"/>
      <c r="N21" s="22"/>
      <c r="O21" s="22"/>
      <c r="P21" s="22"/>
      <c r="Q21" s="22">
        <f t="shared" si="3"/>
        <v>0</v>
      </c>
      <c r="R21" s="24"/>
      <c r="S21" s="24"/>
      <c r="T21" s="22"/>
      <c r="U21" s="22" t="e">
        <f t="shared" si="4"/>
        <v>#DIV/0!</v>
      </c>
      <c r="V21" s="22" t="e">
        <f t="shared" si="5"/>
        <v>#DIV/0!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 t="s">
        <v>49</v>
      </c>
      <c r="AH21" s="22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2" t="s">
        <v>60</v>
      </c>
      <c r="B22" s="22" t="s">
        <v>51</v>
      </c>
      <c r="C22" s="22"/>
      <c r="D22" s="22"/>
      <c r="E22" s="22"/>
      <c r="F22" s="22"/>
      <c r="G22" s="23">
        <v>1</v>
      </c>
      <c r="H22" s="22">
        <v>120</v>
      </c>
      <c r="I22" s="1">
        <f>VLOOKUP(A22,[1]Sheet!$A:$I,9,0)</f>
        <v>8785204</v>
      </c>
      <c r="J22" s="1"/>
      <c r="K22" s="22"/>
      <c r="L22" s="22">
        <f t="shared" si="2"/>
        <v>0</v>
      </c>
      <c r="M22" s="22"/>
      <c r="N22" s="22"/>
      <c r="O22" s="22"/>
      <c r="P22" s="22"/>
      <c r="Q22" s="22">
        <f t="shared" si="3"/>
        <v>0</v>
      </c>
      <c r="R22" s="24"/>
      <c r="S22" s="24"/>
      <c r="T22" s="22"/>
      <c r="U22" s="22" t="e">
        <f t="shared" si="4"/>
        <v>#DIV/0!</v>
      </c>
      <c r="V22" s="22" t="e">
        <f t="shared" si="5"/>
        <v>#DIV/0!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 t="s">
        <v>61</v>
      </c>
      <c r="AH22" s="22">
        <f t="shared" si="6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2" t="s">
        <v>62</v>
      </c>
      <c r="B23" s="22" t="s">
        <v>51</v>
      </c>
      <c r="C23" s="22"/>
      <c r="D23" s="22"/>
      <c r="E23" s="22"/>
      <c r="F23" s="22"/>
      <c r="G23" s="23">
        <v>1</v>
      </c>
      <c r="H23" s="22">
        <v>180</v>
      </c>
      <c r="I23" s="28">
        <f>VLOOKUP(A23,[1]Sheet!$A:$I,9,0)</f>
        <v>8785259</v>
      </c>
      <c r="J23" s="28"/>
      <c r="K23" s="22"/>
      <c r="L23" s="22">
        <f t="shared" si="2"/>
        <v>0</v>
      </c>
      <c r="M23" s="22"/>
      <c r="N23" s="22"/>
      <c r="O23" s="22"/>
      <c r="P23" s="22"/>
      <c r="Q23" s="22">
        <f t="shared" si="3"/>
        <v>0</v>
      </c>
      <c r="R23" s="24"/>
      <c r="S23" s="24"/>
      <c r="T23" s="22"/>
      <c r="U23" s="22" t="e">
        <f t="shared" si="4"/>
        <v>#DIV/0!</v>
      </c>
      <c r="V23" s="22" t="e">
        <f t="shared" si="5"/>
        <v>#DIV/0!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 t="s">
        <v>49</v>
      </c>
      <c r="AH23" s="22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7" t="s">
        <v>80</v>
      </c>
      <c r="B24" s="22" t="s">
        <v>51</v>
      </c>
      <c r="C24" s="22"/>
      <c r="D24" s="22"/>
      <c r="E24" s="22"/>
      <c r="F24" s="22"/>
      <c r="G24" s="23">
        <v>1</v>
      </c>
      <c r="H24" s="22">
        <v>150</v>
      </c>
      <c r="I24" s="28">
        <f>VLOOKUP(A24,[1]Sheet!$A:$I,9,0)</f>
        <v>8785242</v>
      </c>
      <c r="J24" s="28"/>
      <c r="K24" s="22"/>
      <c r="L24" s="22">
        <f t="shared" si="2"/>
        <v>0</v>
      </c>
      <c r="M24" s="22"/>
      <c r="N24" s="22"/>
      <c r="O24" s="22"/>
      <c r="P24" s="22"/>
      <c r="Q24" s="22">
        <f t="shared" si="3"/>
        <v>0</v>
      </c>
      <c r="R24" s="24"/>
      <c r="S24" s="24"/>
      <c r="T24" s="22"/>
      <c r="U24" s="22" t="e">
        <f t="shared" si="4"/>
        <v>#DIV/0!</v>
      </c>
      <c r="V24" s="22" t="e">
        <f t="shared" si="5"/>
        <v>#DIV/0!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 t="s">
        <v>49</v>
      </c>
      <c r="AH24" s="22">
        <f t="shared" si="6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2" t="s">
        <v>63</v>
      </c>
      <c r="B25" s="22" t="s">
        <v>36</v>
      </c>
      <c r="C25" s="22"/>
      <c r="D25" s="22"/>
      <c r="E25" s="22"/>
      <c r="F25" s="22"/>
      <c r="G25" s="23">
        <v>0.1</v>
      </c>
      <c r="H25" s="22">
        <v>60</v>
      </c>
      <c r="I25" s="1">
        <f>VLOOKUP(A25,[1]Sheet!$A:$I,9,0)</f>
        <v>8444170</v>
      </c>
      <c r="J25" s="1"/>
      <c r="K25" s="22"/>
      <c r="L25" s="22">
        <f t="shared" si="2"/>
        <v>0</v>
      </c>
      <c r="M25" s="22"/>
      <c r="N25" s="22"/>
      <c r="O25" s="22"/>
      <c r="P25" s="22"/>
      <c r="Q25" s="22">
        <f t="shared" si="3"/>
        <v>0</v>
      </c>
      <c r="R25" s="24"/>
      <c r="S25" s="24"/>
      <c r="T25" s="22"/>
      <c r="U25" s="22" t="e">
        <f t="shared" si="4"/>
        <v>#DIV/0!</v>
      </c>
      <c r="V25" s="22" t="e">
        <f t="shared" si="5"/>
        <v>#DIV/0!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 t="s">
        <v>49</v>
      </c>
      <c r="AH25" s="22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2" t="s">
        <v>64</v>
      </c>
      <c r="B26" s="22" t="s">
        <v>51</v>
      </c>
      <c r="C26" s="22"/>
      <c r="D26" s="22"/>
      <c r="E26" s="22"/>
      <c r="F26" s="22"/>
      <c r="G26" s="23">
        <v>1</v>
      </c>
      <c r="H26" s="22">
        <v>120</v>
      </c>
      <c r="I26" s="1">
        <f>VLOOKUP(A26,[1]Sheet!$A:$I,9,0)</f>
        <v>5522704</v>
      </c>
      <c r="J26" s="1"/>
      <c r="K26" s="22"/>
      <c r="L26" s="22">
        <f t="shared" si="2"/>
        <v>0</v>
      </c>
      <c r="M26" s="22"/>
      <c r="N26" s="22"/>
      <c r="O26" s="22"/>
      <c r="P26" s="22"/>
      <c r="Q26" s="22">
        <f t="shared" si="3"/>
        <v>0</v>
      </c>
      <c r="R26" s="24"/>
      <c r="S26" s="24"/>
      <c r="T26" s="22"/>
      <c r="U26" s="22" t="e">
        <f t="shared" si="4"/>
        <v>#DIV/0!</v>
      </c>
      <c r="V26" s="22" t="e">
        <f t="shared" si="5"/>
        <v>#DIV/0!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0.53059999999999996</v>
      </c>
      <c r="AE26" s="22">
        <v>0.5746</v>
      </c>
      <c r="AF26" s="22">
        <v>2.9</v>
      </c>
      <c r="AG26" s="22" t="s">
        <v>65</v>
      </c>
      <c r="AH26" s="22">
        <f t="shared" si="6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2" t="s">
        <v>66</v>
      </c>
      <c r="B27" s="22" t="s">
        <v>36</v>
      </c>
      <c r="C27" s="22"/>
      <c r="D27" s="22"/>
      <c r="E27" s="22"/>
      <c r="F27" s="22"/>
      <c r="G27" s="23">
        <v>0.14000000000000001</v>
      </c>
      <c r="H27" s="22">
        <v>180</v>
      </c>
      <c r="I27" s="1">
        <f>VLOOKUP(A27,[1]Sheet!$A:$I,9,0)</f>
        <v>9988391</v>
      </c>
      <c r="J27" s="1"/>
      <c r="K27" s="22"/>
      <c r="L27" s="22">
        <f t="shared" si="2"/>
        <v>0</v>
      </c>
      <c r="M27" s="22"/>
      <c r="N27" s="22"/>
      <c r="O27" s="22"/>
      <c r="P27" s="22"/>
      <c r="Q27" s="22">
        <f t="shared" si="3"/>
        <v>0</v>
      </c>
      <c r="R27" s="24"/>
      <c r="S27" s="24"/>
      <c r="T27" s="22"/>
      <c r="U27" s="22" t="e">
        <f t="shared" si="4"/>
        <v>#DIV/0!</v>
      </c>
      <c r="V27" s="22" t="e">
        <f t="shared" si="5"/>
        <v>#DIV/0!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1</v>
      </c>
      <c r="AF27" s="22">
        <v>4.8</v>
      </c>
      <c r="AG27" s="22" t="s">
        <v>49</v>
      </c>
      <c r="AH27" s="22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2" t="s">
        <v>67</v>
      </c>
      <c r="B28" s="22" t="s">
        <v>36</v>
      </c>
      <c r="C28" s="22"/>
      <c r="D28" s="22"/>
      <c r="E28" s="22"/>
      <c r="F28" s="22"/>
      <c r="G28" s="23">
        <v>0.18</v>
      </c>
      <c r="H28" s="22">
        <v>270</v>
      </c>
      <c r="I28" s="1">
        <f>VLOOKUP(A28,[1]Sheet!$A:$I,9,0)</f>
        <v>9988681</v>
      </c>
      <c r="J28" s="1"/>
      <c r="K28" s="22"/>
      <c r="L28" s="22">
        <f t="shared" si="2"/>
        <v>0</v>
      </c>
      <c r="M28" s="22"/>
      <c r="N28" s="22"/>
      <c r="O28" s="22"/>
      <c r="P28" s="22"/>
      <c r="Q28" s="22">
        <f t="shared" si="3"/>
        <v>0</v>
      </c>
      <c r="R28" s="24"/>
      <c r="S28" s="24"/>
      <c r="T28" s="22"/>
      <c r="U28" s="22" t="e">
        <f t="shared" si="4"/>
        <v>#DIV/0!</v>
      </c>
      <c r="V28" s="22" t="e">
        <f t="shared" si="5"/>
        <v>#DIV/0!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 t="s">
        <v>49</v>
      </c>
      <c r="AH28" s="22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2" t="s">
        <v>68</v>
      </c>
      <c r="B29" s="22" t="s">
        <v>51</v>
      </c>
      <c r="C29" s="22"/>
      <c r="D29" s="22"/>
      <c r="E29" s="22"/>
      <c r="F29" s="22"/>
      <c r="G29" s="23">
        <v>1</v>
      </c>
      <c r="H29" s="22">
        <v>120</v>
      </c>
      <c r="I29" s="1">
        <f>VLOOKUP(A29,[1]Sheet!$A:$I,9,0)</f>
        <v>8785198</v>
      </c>
      <c r="J29" s="1"/>
      <c r="K29" s="22"/>
      <c r="L29" s="22">
        <f t="shared" si="2"/>
        <v>0</v>
      </c>
      <c r="M29" s="22"/>
      <c r="N29" s="22"/>
      <c r="O29" s="22"/>
      <c r="P29" s="22"/>
      <c r="Q29" s="22">
        <f t="shared" si="3"/>
        <v>0</v>
      </c>
      <c r="R29" s="24"/>
      <c r="S29" s="24"/>
      <c r="T29" s="22"/>
      <c r="U29" s="22" t="e">
        <f t="shared" si="4"/>
        <v>#DIV/0!</v>
      </c>
      <c r="V29" s="22" t="e">
        <f t="shared" si="5"/>
        <v>#DIV/0!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 t="s">
        <v>49</v>
      </c>
      <c r="AH29" s="22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2" t="s">
        <v>69</v>
      </c>
      <c r="B30" s="22" t="s">
        <v>36</v>
      </c>
      <c r="C30" s="22"/>
      <c r="D30" s="22"/>
      <c r="E30" s="22"/>
      <c r="F30" s="22"/>
      <c r="G30" s="23">
        <v>0.1</v>
      </c>
      <c r="H30" s="22">
        <v>60</v>
      </c>
      <c r="I30" s="1">
        <f>VLOOKUP(A30,[1]Sheet!$A:$I,9,0)</f>
        <v>8444187</v>
      </c>
      <c r="J30" s="1"/>
      <c r="K30" s="22"/>
      <c r="L30" s="22">
        <f t="shared" si="2"/>
        <v>0</v>
      </c>
      <c r="M30" s="22"/>
      <c r="N30" s="22"/>
      <c r="O30" s="22"/>
      <c r="P30" s="22"/>
      <c r="Q30" s="22">
        <f t="shared" si="3"/>
        <v>0</v>
      </c>
      <c r="R30" s="24"/>
      <c r="S30" s="24"/>
      <c r="T30" s="22"/>
      <c r="U30" s="22" t="e">
        <f t="shared" si="4"/>
        <v>#DIV/0!</v>
      </c>
      <c r="V30" s="22" t="e">
        <f t="shared" si="5"/>
        <v>#DIV/0!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 t="s">
        <v>49</v>
      </c>
      <c r="AH30" s="22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2" t="s">
        <v>70</v>
      </c>
      <c r="B31" s="22" t="s">
        <v>36</v>
      </c>
      <c r="C31" s="22"/>
      <c r="D31" s="22"/>
      <c r="E31" s="22"/>
      <c r="F31" s="22"/>
      <c r="G31" s="23">
        <v>0.1</v>
      </c>
      <c r="H31" s="22">
        <v>90</v>
      </c>
      <c r="I31" s="1">
        <f>VLOOKUP(A31,[1]Sheet!$A:$I,9,0)</f>
        <v>8444194</v>
      </c>
      <c r="J31" s="1"/>
      <c r="K31" s="22"/>
      <c r="L31" s="22">
        <f t="shared" si="2"/>
        <v>0</v>
      </c>
      <c r="M31" s="22"/>
      <c r="N31" s="22"/>
      <c r="O31" s="22"/>
      <c r="P31" s="22"/>
      <c r="Q31" s="22">
        <f t="shared" si="3"/>
        <v>0</v>
      </c>
      <c r="R31" s="24"/>
      <c r="S31" s="24"/>
      <c r="T31" s="22"/>
      <c r="U31" s="22" t="e">
        <f t="shared" si="4"/>
        <v>#DIV/0!</v>
      </c>
      <c r="V31" s="22" t="e">
        <f t="shared" si="5"/>
        <v>#DIV/0!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 t="s">
        <v>49</v>
      </c>
      <c r="AH31" s="22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36</v>
      </c>
      <c r="C32" s="1"/>
      <c r="D32" s="1"/>
      <c r="E32" s="1"/>
      <c r="F32" s="1"/>
      <c r="G32" s="7">
        <v>0.2</v>
      </c>
      <c r="H32" s="1">
        <v>120</v>
      </c>
      <c r="I32" s="28" t="str">
        <f>VLOOKUP(A32,[1]Sheet!$A:$I,9,0)</f>
        <v>783К798</v>
      </c>
      <c r="J32" s="28"/>
      <c r="K32" s="1"/>
      <c r="L32" s="1">
        <f t="shared" si="2"/>
        <v>0</v>
      </c>
      <c r="M32" s="1"/>
      <c r="N32" s="1"/>
      <c r="O32" s="1">
        <v>137</v>
      </c>
      <c r="P32" s="1"/>
      <c r="Q32" s="1">
        <f t="shared" si="3"/>
        <v>0</v>
      </c>
      <c r="R32" s="5"/>
      <c r="S32" s="5"/>
      <c r="T32" s="1"/>
      <c r="U32" s="1" t="e">
        <f t="shared" si="4"/>
        <v>#DIV/0!</v>
      </c>
      <c r="V32" s="1" t="e">
        <f t="shared" si="5"/>
        <v>#DIV/0!</v>
      </c>
      <c r="W32" s="1">
        <v>0.4</v>
      </c>
      <c r="X32" s="1">
        <v>5.4</v>
      </c>
      <c r="Y32" s="1">
        <v>8.6</v>
      </c>
      <c r="Z32" s="1">
        <v>9.4</v>
      </c>
      <c r="AA32" s="1">
        <v>5.8</v>
      </c>
      <c r="AB32" s="1">
        <v>7.2</v>
      </c>
      <c r="AC32" s="1">
        <v>5.6</v>
      </c>
      <c r="AD32" s="1">
        <v>8</v>
      </c>
      <c r="AE32" s="1">
        <v>10.199999999999999</v>
      </c>
      <c r="AF32" s="1">
        <v>15</v>
      </c>
      <c r="AG32" s="1" t="s">
        <v>72</v>
      </c>
      <c r="AH32" s="1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73</v>
      </c>
      <c r="B33" s="1" t="s">
        <v>51</v>
      </c>
      <c r="C33" s="1">
        <v>185.58500000000001</v>
      </c>
      <c r="D33" s="1"/>
      <c r="E33" s="1">
        <v>15.86</v>
      </c>
      <c r="F33" s="1">
        <v>169.72499999999999</v>
      </c>
      <c r="G33" s="7">
        <v>1</v>
      </c>
      <c r="H33" s="1">
        <v>120</v>
      </c>
      <c r="I33" s="28" t="str">
        <f>VLOOKUP(A33,[1]Sheet!$A:$I,9,0)</f>
        <v>783К811</v>
      </c>
      <c r="J33" s="28"/>
      <c r="K33" s="1">
        <v>20.385000000000002</v>
      </c>
      <c r="L33" s="1">
        <f t="shared" si="2"/>
        <v>-4.5250000000000021</v>
      </c>
      <c r="M33" s="1"/>
      <c r="N33" s="1"/>
      <c r="O33" s="1"/>
      <c r="P33" s="1"/>
      <c r="Q33" s="1">
        <f t="shared" si="3"/>
        <v>3.1719999999999997</v>
      </c>
      <c r="R33" s="5"/>
      <c r="S33" s="5"/>
      <c r="T33" s="1"/>
      <c r="U33" s="1">
        <f t="shared" si="4"/>
        <v>53.507250945775539</v>
      </c>
      <c r="V33" s="1">
        <f t="shared" si="5"/>
        <v>53.507250945775539</v>
      </c>
      <c r="W33" s="1">
        <v>1.256</v>
      </c>
      <c r="X33" s="1">
        <v>1.18</v>
      </c>
      <c r="Y33" s="1">
        <v>2.5649999999999999</v>
      </c>
      <c r="Z33" s="1">
        <v>3.1230000000000002</v>
      </c>
      <c r="AA33" s="1">
        <v>1.927</v>
      </c>
      <c r="AB33" s="1">
        <v>2.4950000000000001</v>
      </c>
      <c r="AC33" s="1">
        <v>2.528</v>
      </c>
      <c r="AD33" s="1">
        <v>1.3919999999999999</v>
      </c>
      <c r="AE33" s="1">
        <v>4.3849999999999998</v>
      </c>
      <c r="AF33" s="1">
        <v>6.4037999999999986</v>
      </c>
      <c r="AG33" s="26" t="s">
        <v>74</v>
      </c>
      <c r="AH33" s="1">
        <f t="shared" si="6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75</v>
      </c>
      <c r="B34" s="1" t="s">
        <v>36</v>
      </c>
      <c r="C34" s="1"/>
      <c r="D34" s="1"/>
      <c r="E34" s="1"/>
      <c r="F34" s="1"/>
      <c r="G34" s="7">
        <v>0.2</v>
      </c>
      <c r="H34" s="1">
        <v>120</v>
      </c>
      <c r="I34" s="28" t="str">
        <f>VLOOKUP(A34,[1]Sheet!$A:$I,9,0)</f>
        <v>783К801</v>
      </c>
      <c r="J34" s="28"/>
      <c r="K34" s="1"/>
      <c r="L34" s="1">
        <f t="shared" si="2"/>
        <v>0</v>
      </c>
      <c r="M34" s="1"/>
      <c r="N34" s="1"/>
      <c r="O34" s="1">
        <v>100</v>
      </c>
      <c r="P34" s="1">
        <v>29</v>
      </c>
      <c r="Q34" s="1">
        <f t="shared" si="3"/>
        <v>0</v>
      </c>
      <c r="R34" s="5"/>
      <c r="S34" s="5"/>
      <c r="T34" s="1"/>
      <c r="U34" s="1" t="e">
        <f t="shared" si="4"/>
        <v>#DIV/0!</v>
      </c>
      <c r="V34" s="1" t="e">
        <f t="shared" si="5"/>
        <v>#DIV/0!</v>
      </c>
      <c r="W34" s="1">
        <v>5.4</v>
      </c>
      <c r="X34" s="1">
        <v>7.4</v>
      </c>
      <c r="Y34" s="1">
        <v>8.1999999999999993</v>
      </c>
      <c r="Z34" s="1">
        <v>7.2</v>
      </c>
      <c r="AA34" s="1">
        <v>3.6</v>
      </c>
      <c r="AB34" s="1">
        <v>7.8</v>
      </c>
      <c r="AC34" s="1">
        <v>6.4</v>
      </c>
      <c r="AD34" s="1">
        <v>8.4</v>
      </c>
      <c r="AE34" s="1">
        <v>9</v>
      </c>
      <c r="AF34" s="1">
        <v>14</v>
      </c>
      <c r="AG34" s="1"/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76</v>
      </c>
      <c r="B35" s="1" t="s">
        <v>51</v>
      </c>
      <c r="C35" s="1">
        <v>86.066000000000003</v>
      </c>
      <c r="D35" s="1"/>
      <c r="E35" s="1">
        <v>14.368</v>
      </c>
      <c r="F35" s="1">
        <v>71.697999999999993</v>
      </c>
      <c r="G35" s="7">
        <v>1</v>
      </c>
      <c r="H35" s="1">
        <v>120</v>
      </c>
      <c r="I35" s="28" t="str">
        <f>VLOOKUP(A35,[1]Sheet!$A:$I,9,0)</f>
        <v>783К825</v>
      </c>
      <c r="J35" s="28"/>
      <c r="K35" s="1">
        <v>17.751999999999999</v>
      </c>
      <c r="L35" s="1">
        <f t="shared" si="2"/>
        <v>-3.3839999999999986</v>
      </c>
      <c r="M35" s="1"/>
      <c r="N35" s="1"/>
      <c r="O35" s="1"/>
      <c r="P35" s="1"/>
      <c r="Q35" s="1">
        <f t="shared" si="3"/>
        <v>2.8736000000000002</v>
      </c>
      <c r="R35" s="5"/>
      <c r="S35" s="5"/>
      <c r="T35" s="1"/>
      <c r="U35" s="1">
        <f t="shared" si="4"/>
        <v>24.950584632516701</v>
      </c>
      <c r="V35" s="1">
        <f t="shared" si="5"/>
        <v>24.950584632516701</v>
      </c>
      <c r="W35" s="1">
        <v>0.73199999999999998</v>
      </c>
      <c r="X35" s="1">
        <v>2.1335999999999999</v>
      </c>
      <c r="Y35" s="1">
        <v>1.9084000000000001</v>
      </c>
      <c r="Z35" s="1">
        <v>4.3252000000000006</v>
      </c>
      <c r="AA35" s="1">
        <v>0.71279999999999999</v>
      </c>
      <c r="AB35" s="1">
        <v>0.71960000000000002</v>
      </c>
      <c r="AC35" s="1">
        <v>1.452</v>
      </c>
      <c r="AD35" s="1">
        <v>3.6084000000000001</v>
      </c>
      <c r="AE35" s="1">
        <v>2.8035999999999999</v>
      </c>
      <c r="AF35" s="1">
        <v>5.6908000000000003</v>
      </c>
      <c r="AG35" s="26" t="s">
        <v>77</v>
      </c>
      <c r="AH35" s="1">
        <f t="shared" si="6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1" t="s">
        <v>42</v>
      </c>
      <c r="B37" s="1" t="s">
        <v>36</v>
      </c>
      <c r="C37" s="1">
        <v>47</v>
      </c>
      <c r="D37" s="1"/>
      <c r="E37" s="1">
        <v>5</v>
      </c>
      <c r="F37" s="1">
        <v>42</v>
      </c>
      <c r="G37" s="7">
        <v>0.18</v>
      </c>
      <c r="H37" s="1">
        <v>120</v>
      </c>
      <c r="I37" s="1"/>
      <c r="J37" s="1"/>
      <c r="K37" s="1">
        <v>5</v>
      </c>
      <c r="L37" s="1">
        <f>E37-K37</f>
        <v>0</v>
      </c>
      <c r="M37" s="1"/>
      <c r="N37" s="1"/>
      <c r="O37" s="1"/>
      <c r="P37" s="1"/>
      <c r="Q37" s="1">
        <f t="shared" ref="Q37:Q39" si="7">E37/5</f>
        <v>1</v>
      </c>
      <c r="R37" s="5"/>
      <c r="S37" s="5"/>
      <c r="T37" s="1"/>
      <c r="U37" s="1">
        <f t="shared" ref="U37:U39" si="8">(F37+O37+P37+R37)/Q37</f>
        <v>42</v>
      </c>
      <c r="V37" s="1">
        <f t="shared" ref="V37:V39" si="9">(F37+O37+P37)/Q37</f>
        <v>42</v>
      </c>
      <c r="W37" s="1">
        <v>0.6</v>
      </c>
      <c r="X37" s="1">
        <v>0.6</v>
      </c>
      <c r="Y37" s="1">
        <v>0.4</v>
      </c>
      <c r="Z37" s="1">
        <v>2</v>
      </c>
      <c r="AA37" s="1">
        <v>1.2</v>
      </c>
      <c r="AB37" s="1">
        <v>1.4</v>
      </c>
      <c r="AC37" s="1">
        <v>2.2000000000000002</v>
      </c>
      <c r="AD37" s="1">
        <v>2.8</v>
      </c>
      <c r="AE37" s="1">
        <v>2.6</v>
      </c>
      <c r="AF37" s="1">
        <v>9.8000000000000007</v>
      </c>
      <c r="AG37" s="26" t="s">
        <v>43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2" t="s">
        <v>44</v>
      </c>
      <c r="B38" s="13" t="s">
        <v>36</v>
      </c>
      <c r="C38" s="13">
        <v>321</v>
      </c>
      <c r="D38" s="13"/>
      <c r="E38" s="13">
        <v>12</v>
      </c>
      <c r="F38" s="14">
        <v>303</v>
      </c>
      <c r="G38" s="7">
        <v>0.18</v>
      </c>
      <c r="H38" s="1">
        <v>120</v>
      </c>
      <c r="I38" s="1"/>
      <c r="J38" s="1"/>
      <c r="K38" s="1">
        <v>12</v>
      </c>
      <c r="L38" s="1">
        <f>E38-K38</f>
        <v>0</v>
      </c>
      <c r="M38" s="1"/>
      <c r="N38" s="1"/>
      <c r="O38" s="1"/>
      <c r="P38" s="1"/>
      <c r="Q38" s="1">
        <f t="shared" si="7"/>
        <v>2.4</v>
      </c>
      <c r="R38" s="5"/>
      <c r="S38" s="5"/>
      <c r="T38" s="1"/>
      <c r="U38" s="1">
        <f t="shared" si="8"/>
        <v>126.25</v>
      </c>
      <c r="V38" s="1">
        <f t="shared" si="9"/>
        <v>126.25</v>
      </c>
      <c r="W38" s="1">
        <v>2</v>
      </c>
      <c r="X38" s="1">
        <v>2.4</v>
      </c>
      <c r="Y38" s="1">
        <v>1.8</v>
      </c>
      <c r="Z38" s="1">
        <v>4.4000000000000004</v>
      </c>
      <c r="AA38" s="1">
        <v>3.6</v>
      </c>
      <c r="AB38" s="1">
        <v>1.2</v>
      </c>
      <c r="AC38" s="1">
        <v>0.6</v>
      </c>
      <c r="AD38" s="1">
        <v>3.6</v>
      </c>
      <c r="AE38" s="1">
        <v>3.4</v>
      </c>
      <c r="AF38" s="1">
        <v>9.6</v>
      </c>
      <c r="AG38" s="26" t="s">
        <v>43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thickBot="1" x14ac:dyDescent="0.3">
      <c r="A39" s="18" t="s">
        <v>41</v>
      </c>
      <c r="B39" s="19" t="s">
        <v>36</v>
      </c>
      <c r="C39" s="19"/>
      <c r="D39" s="19">
        <v>6</v>
      </c>
      <c r="E39" s="19">
        <v>6</v>
      </c>
      <c r="F39" s="20"/>
      <c r="G39" s="16">
        <v>0</v>
      </c>
      <c r="H39" s="15" t="e">
        <v>#N/A</v>
      </c>
      <c r="I39" s="21" t="s">
        <v>78</v>
      </c>
      <c r="J39" s="21" t="s">
        <v>44</v>
      </c>
      <c r="K39" s="15">
        <v>6</v>
      </c>
      <c r="L39" s="15">
        <f>E39-K39</f>
        <v>0</v>
      </c>
      <c r="M39" s="15"/>
      <c r="N39" s="15"/>
      <c r="O39" s="15"/>
      <c r="P39" s="15"/>
      <c r="Q39" s="15">
        <f t="shared" si="7"/>
        <v>1.2</v>
      </c>
      <c r="R39" s="17"/>
      <c r="S39" s="17"/>
      <c r="T39" s="15"/>
      <c r="U39" s="15">
        <f t="shared" si="8"/>
        <v>0</v>
      </c>
      <c r="V39" s="15">
        <f t="shared" si="9"/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/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H35" xr:uid="{E0816696-8CDC-48F1-8543-934BE9DEDB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2025-06-23T09:30:35Z</dcterms:created>
  <dcterms:modified xsi:type="dcterms:W3CDTF">2025-06-29T06:13:42Z</dcterms:modified>
</cp:coreProperties>
</file>