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03D2C0-6CEA-4508-B14A-4B403CC4B54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BP511" i="1" s="1"/>
  <c r="X508" i="1"/>
  <c r="X507" i="1"/>
  <c r="BO506" i="1"/>
  <c r="BM506" i="1"/>
  <c r="Y506" i="1"/>
  <c r="BN506" i="1" s="1"/>
  <c r="BO505" i="1"/>
  <c r="BM505" i="1"/>
  <c r="Y505" i="1"/>
  <c r="Z505" i="1" s="1"/>
  <c r="BO504" i="1"/>
  <c r="BM504" i="1"/>
  <c r="Y504" i="1"/>
  <c r="BP504" i="1" s="1"/>
  <c r="BO503" i="1"/>
  <c r="BM503" i="1"/>
  <c r="Y503" i="1"/>
  <c r="Y501" i="1"/>
  <c r="X501" i="1"/>
  <c r="X500" i="1"/>
  <c r="BO499" i="1"/>
  <c r="BM499" i="1"/>
  <c r="Y499" i="1"/>
  <c r="BP499" i="1" s="1"/>
  <c r="BO498" i="1"/>
  <c r="BM498" i="1"/>
  <c r="Y498" i="1"/>
  <c r="BP498" i="1" s="1"/>
  <c r="X496" i="1"/>
  <c r="X495" i="1"/>
  <c r="BO494" i="1"/>
  <c r="BM494" i="1"/>
  <c r="Y494" i="1"/>
  <c r="Z494" i="1" s="1"/>
  <c r="BO493" i="1"/>
  <c r="BM493" i="1"/>
  <c r="Y493" i="1"/>
  <c r="BP493" i="1" s="1"/>
  <c r="X491" i="1"/>
  <c r="X490" i="1"/>
  <c r="BO489" i="1"/>
  <c r="BM489" i="1"/>
  <c r="Y489" i="1"/>
  <c r="BP489" i="1" s="1"/>
  <c r="BO488" i="1"/>
  <c r="BM488" i="1"/>
  <c r="Y488" i="1"/>
  <c r="BP488" i="1" s="1"/>
  <c r="BO487" i="1"/>
  <c r="BM487" i="1"/>
  <c r="Y487" i="1"/>
  <c r="BP487" i="1" s="1"/>
  <c r="BO486" i="1"/>
  <c r="BN486" i="1"/>
  <c r="BM486" i="1"/>
  <c r="Y486" i="1"/>
  <c r="Z486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BP480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X460" i="1"/>
  <c r="X459" i="1"/>
  <c r="BP458" i="1"/>
  <c r="BO458" i="1"/>
  <c r="BM458" i="1"/>
  <c r="Y458" i="1"/>
  <c r="BN458" i="1" s="1"/>
  <c r="P458" i="1"/>
  <c r="BO457" i="1"/>
  <c r="BM457" i="1"/>
  <c r="Y457" i="1"/>
  <c r="BP457" i="1" s="1"/>
  <c r="P457" i="1"/>
  <c r="BP456" i="1"/>
  <c r="BO456" i="1"/>
  <c r="BM456" i="1"/>
  <c r="Y456" i="1"/>
  <c r="P456" i="1"/>
  <c r="X454" i="1"/>
  <c r="X453" i="1"/>
  <c r="BO452" i="1"/>
  <c r="BM452" i="1"/>
  <c r="Y452" i="1"/>
  <c r="BP452" i="1" s="1"/>
  <c r="P452" i="1"/>
  <c r="BP451" i="1"/>
  <c r="BO451" i="1"/>
  <c r="BM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N440" i="1"/>
  <c r="BM440" i="1"/>
  <c r="Z440" i="1"/>
  <c r="Y440" i="1"/>
  <c r="P440" i="1"/>
  <c r="X436" i="1"/>
  <c r="X435" i="1"/>
  <c r="BO434" i="1"/>
  <c r="BM434" i="1"/>
  <c r="Z434" i="1"/>
  <c r="Z435" i="1" s="1"/>
  <c r="Y434" i="1"/>
  <c r="Y524" i="1" s="1"/>
  <c r="P434" i="1"/>
  <c r="X431" i="1"/>
  <c r="X430" i="1"/>
  <c r="BO429" i="1"/>
  <c r="BM429" i="1"/>
  <c r="Y429" i="1"/>
  <c r="X524" i="1" s="1"/>
  <c r="P429" i="1"/>
  <c r="X426" i="1"/>
  <c r="X425" i="1"/>
  <c r="BP424" i="1"/>
  <c r="BO424" i="1"/>
  <c r="BM424" i="1"/>
  <c r="Z424" i="1"/>
  <c r="Y424" i="1"/>
  <c r="BN424" i="1" s="1"/>
  <c r="P424" i="1"/>
  <c r="BP423" i="1"/>
  <c r="BO423" i="1"/>
  <c r="BM423" i="1"/>
  <c r="Y423" i="1"/>
  <c r="Z423" i="1" s="1"/>
  <c r="P423" i="1"/>
  <c r="BO422" i="1"/>
  <c r="BM422" i="1"/>
  <c r="Y422" i="1"/>
  <c r="BN422" i="1" s="1"/>
  <c r="P422" i="1"/>
  <c r="BO421" i="1"/>
  <c r="BM421" i="1"/>
  <c r="Y421" i="1"/>
  <c r="P421" i="1"/>
  <c r="X419" i="1"/>
  <c r="X418" i="1"/>
  <c r="BO417" i="1"/>
  <c r="BM417" i="1"/>
  <c r="Y417" i="1"/>
  <c r="Z417" i="1" s="1"/>
  <c r="P417" i="1"/>
  <c r="BP416" i="1"/>
  <c r="BO416" i="1"/>
  <c r="BN416" i="1"/>
  <c r="BM416" i="1"/>
  <c r="Y416" i="1"/>
  <c r="Z416" i="1" s="1"/>
  <c r="P416" i="1"/>
  <c r="X413" i="1"/>
  <c r="X412" i="1"/>
  <c r="BO411" i="1"/>
  <c r="BM411" i="1"/>
  <c r="Y411" i="1"/>
  <c r="BP411" i="1" s="1"/>
  <c r="P411" i="1"/>
  <c r="BO410" i="1"/>
  <c r="BM410" i="1"/>
  <c r="Y410" i="1"/>
  <c r="BP410" i="1" s="1"/>
  <c r="P410" i="1"/>
  <c r="X408" i="1"/>
  <c r="X407" i="1"/>
  <c r="BO406" i="1"/>
  <c r="BM406" i="1"/>
  <c r="Y406" i="1"/>
  <c r="BP406" i="1" s="1"/>
  <c r="P406" i="1"/>
  <c r="BO405" i="1"/>
  <c r="BM405" i="1"/>
  <c r="Z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N402" i="1"/>
  <c r="BM402" i="1"/>
  <c r="Y402" i="1"/>
  <c r="Z402" i="1" s="1"/>
  <c r="P402" i="1"/>
  <c r="BO401" i="1"/>
  <c r="BM401" i="1"/>
  <c r="Y401" i="1"/>
  <c r="P401" i="1"/>
  <c r="BO400" i="1"/>
  <c r="BM400" i="1"/>
  <c r="Y400" i="1"/>
  <c r="Z400" i="1" s="1"/>
  <c r="P400" i="1"/>
  <c r="BP399" i="1"/>
  <c r="BO399" i="1"/>
  <c r="BM399" i="1"/>
  <c r="Y399" i="1"/>
  <c r="BN399" i="1" s="1"/>
  <c r="P399" i="1"/>
  <c r="BO398" i="1"/>
  <c r="BM398" i="1"/>
  <c r="Y398" i="1"/>
  <c r="BN398" i="1" s="1"/>
  <c r="P398" i="1"/>
  <c r="BO397" i="1"/>
  <c r="BM397" i="1"/>
  <c r="Y397" i="1"/>
  <c r="BP397" i="1" s="1"/>
  <c r="P397" i="1"/>
  <c r="X393" i="1"/>
  <c r="X392" i="1"/>
  <c r="BP391" i="1"/>
  <c r="BO391" i="1"/>
  <c r="BM391" i="1"/>
  <c r="Y391" i="1"/>
  <c r="BN391" i="1" s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X372" i="1"/>
  <c r="Y371" i="1"/>
  <c r="X371" i="1"/>
  <c r="BO370" i="1"/>
  <c r="BM370" i="1"/>
  <c r="Z370" i="1"/>
  <c r="Z371" i="1" s="1"/>
  <c r="Y370" i="1"/>
  <c r="Y372" i="1" s="1"/>
  <c r="P370" i="1"/>
  <c r="X368" i="1"/>
  <c r="X367" i="1"/>
  <c r="BP366" i="1"/>
  <c r="BO366" i="1"/>
  <c r="BM366" i="1"/>
  <c r="Z366" i="1"/>
  <c r="Y366" i="1"/>
  <c r="BN366" i="1" s="1"/>
  <c r="P366" i="1"/>
  <c r="BO365" i="1"/>
  <c r="BM365" i="1"/>
  <c r="Y365" i="1"/>
  <c r="Y368" i="1" s="1"/>
  <c r="P365" i="1"/>
  <c r="X363" i="1"/>
  <c r="X362" i="1"/>
  <c r="BO361" i="1"/>
  <c r="BM361" i="1"/>
  <c r="Y361" i="1"/>
  <c r="BN361" i="1" s="1"/>
  <c r="P361" i="1"/>
  <c r="BP360" i="1"/>
  <c r="BO360" i="1"/>
  <c r="BN360" i="1"/>
  <c r="BM360" i="1"/>
  <c r="Y360" i="1"/>
  <c r="Z360" i="1" s="1"/>
  <c r="P360" i="1"/>
  <c r="X358" i="1"/>
  <c r="X357" i="1"/>
  <c r="BO356" i="1"/>
  <c r="BN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P353" i="1"/>
  <c r="BO353" i="1"/>
  <c r="BM353" i="1"/>
  <c r="Y353" i="1"/>
  <c r="BN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N343" i="1" s="1"/>
  <c r="P343" i="1"/>
  <c r="BO342" i="1"/>
  <c r="BM342" i="1"/>
  <c r="Y342" i="1"/>
  <c r="BP342" i="1" s="1"/>
  <c r="P342" i="1"/>
  <c r="X339" i="1"/>
  <c r="X338" i="1"/>
  <c r="BO337" i="1"/>
  <c r="BN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N331" i="1"/>
  <c r="BM331" i="1"/>
  <c r="Y331" i="1"/>
  <c r="BP331" i="1" s="1"/>
  <c r="P331" i="1"/>
  <c r="BO330" i="1"/>
  <c r="BN330" i="1"/>
  <c r="BM330" i="1"/>
  <c r="Y330" i="1"/>
  <c r="BP330" i="1" s="1"/>
  <c r="P330" i="1"/>
  <c r="BO329" i="1"/>
  <c r="BM329" i="1"/>
  <c r="Y329" i="1"/>
  <c r="BP329" i="1" s="1"/>
  <c r="BO328" i="1"/>
  <c r="BN328" i="1"/>
  <c r="BM328" i="1"/>
  <c r="Y328" i="1"/>
  <c r="BP328" i="1" s="1"/>
  <c r="BO327" i="1"/>
  <c r="BM327" i="1"/>
  <c r="Y327" i="1"/>
  <c r="X325" i="1"/>
  <c r="X324" i="1"/>
  <c r="BO323" i="1"/>
  <c r="BM323" i="1"/>
  <c r="Y323" i="1"/>
  <c r="P323" i="1"/>
  <c r="BP322" i="1"/>
  <c r="BO322" i="1"/>
  <c r="BM322" i="1"/>
  <c r="Z322" i="1"/>
  <c r="Y322" i="1"/>
  <c r="BN322" i="1" s="1"/>
  <c r="P322" i="1"/>
  <c r="BO321" i="1"/>
  <c r="BM321" i="1"/>
  <c r="Z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Z314" i="1"/>
  <c r="Y314" i="1"/>
  <c r="BN314" i="1" s="1"/>
  <c r="P314" i="1"/>
  <c r="BO313" i="1"/>
  <c r="BN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M306" i="1"/>
  <c r="Y306" i="1"/>
  <c r="BN306" i="1" s="1"/>
  <c r="P306" i="1"/>
  <c r="BO305" i="1"/>
  <c r="BN305" i="1"/>
  <c r="BM305" i="1"/>
  <c r="Z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P299" i="1"/>
  <c r="BO298" i="1"/>
  <c r="BM298" i="1"/>
  <c r="Y298" i="1"/>
  <c r="BN298" i="1" s="1"/>
  <c r="P298" i="1"/>
  <c r="BO297" i="1"/>
  <c r="BM297" i="1"/>
  <c r="Y297" i="1"/>
  <c r="BP297" i="1" s="1"/>
  <c r="P297" i="1"/>
  <c r="BO296" i="1"/>
  <c r="BM296" i="1"/>
  <c r="Z296" i="1"/>
  <c r="Y296" i="1"/>
  <c r="BP296" i="1" s="1"/>
  <c r="P296" i="1"/>
  <c r="BO295" i="1"/>
  <c r="BM295" i="1"/>
  <c r="Y295" i="1"/>
  <c r="Z295" i="1" s="1"/>
  <c r="P295" i="1"/>
  <c r="BO294" i="1"/>
  <c r="BM294" i="1"/>
  <c r="Y294" i="1"/>
  <c r="Z294" i="1" s="1"/>
  <c r="P294" i="1"/>
  <c r="X291" i="1"/>
  <c r="Y290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N274" i="1"/>
  <c r="BM274" i="1"/>
  <c r="Z274" i="1"/>
  <c r="Y274" i="1"/>
  <c r="BP274" i="1" s="1"/>
  <c r="P274" i="1"/>
  <c r="BO273" i="1"/>
  <c r="BN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Z265" i="1"/>
  <c r="Y265" i="1"/>
  <c r="P265" i="1"/>
  <c r="X262" i="1"/>
  <c r="X261" i="1"/>
  <c r="BO260" i="1"/>
  <c r="BM260" i="1"/>
  <c r="Z260" i="1"/>
  <c r="Y260" i="1"/>
  <c r="BP260" i="1" s="1"/>
  <c r="P260" i="1"/>
  <c r="BO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BN242" i="1" s="1"/>
  <c r="BO241" i="1"/>
  <c r="BM241" i="1"/>
  <c r="Y241" i="1"/>
  <c r="BP241" i="1" s="1"/>
  <c r="P241" i="1"/>
  <c r="X239" i="1"/>
  <c r="X238" i="1"/>
  <c r="BO237" i="1"/>
  <c r="BM237" i="1"/>
  <c r="Y237" i="1"/>
  <c r="P237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Z230" i="1" s="1"/>
  <c r="P230" i="1"/>
  <c r="BO229" i="1"/>
  <c r="BN229" i="1"/>
  <c r="BM229" i="1"/>
  <c r="Y229" i="1"/>
  <c r="Z229" i="1" s="1"/>
  <c r="P229" i="1"/>
  <c r="BO228" i="1"/>
  <c r="BN228" i="1"/>
  <c r="BM228" i="1"/>
  <c r="Z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N221" i="1"/>
  <c r="BM221" i="1"/>
  <c r="Y221" i="1"/>
  <c r="Z221" i="1" s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N214" i="1" s="1"/>
  <c r="P214" i="1"/>
  <c r="BO213" i="1"/>
  <c r="BN213" i="1"/>
  <c r="BM213" i="1"/>
  <c r="Y213" i="1"/>
  <c r="Z213" i="1" s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Z204" i="1" s="1"/>
  <c r="P204" i="1"/>
  <c r="BO203" i="1"/>
  <c r="BN203" i="1"/>
  <c r="BM203" i="1"/>
  <c r="Z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N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P192" i="1"/>
  <c r="BO192" i="1"/>
  <c r="BM192" i="1"/>
  <c r="Y192" i="1"/>
  <c r="BN192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Y184" i="1"/>
  <c r="X184" i="1"/>
  <c r="X183" i="1"/>
  <c r="BP182" i="1"/>
  <c r="BO182" i="1"/>
  <c r="BN182" i="1"/>
  <c r="BM182" i="1"/>
  <c r="Y182" i="1"/>
  <c r="Y183" i="1" s="1"/>
  <c r="P182" i="1"/>
  <c r="X180" i="1"/>
  <c r="X179" i="1"/>
  <c r="BO178" i="1"/>
  <c r="BM178" i="1"/>
  <c r="Y178" i="1"/>
  <c r="Z178" i="1" s="1"/>
  <c r="P178" i="1"/>
  <c r="BO177" i="1"/>
  <c r="BN177" i="1"/>
  <c r="BM177" i="1"/>
  <c r="Z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N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BN165" i="1" s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P152" i="1"/>
  <c r="BO152" i="1"/>
  <c r="BM152" i="1"/>
  <c r="Y152" i="1"/>
  <c r="BN152" i="1" s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N133" i="1" s="1"/>
  <c r="P133" i="1"/>
  <c r="BO132" i="1"/>
  <c r="BM132" i="1"/>
  <c r="Y132" i="1"/>
  <c r="BP132" i="1" s="1"/>
  <c r="P132" i="1"/>
  <c r="X129" i="1"/>
  <c r="X128" i="1"/>
  <c r="BO127" i="1"/>
  <c r="BN127" i="1"/>
  <c r="BM127" i="1"/>
  <c r="Y127" i="1"/>
  <c r="BP127" i="1" s="1"/>
  <c r="P127" i="1"/>
  <c r="BO126" i="1"/>
  <c r="BM126" i="1"/>
  <c r="Y126" i="1"/>
  <c r="BP126" i="1" s="1"/>
  <c r="P126" i="1"/>
  <c r="X124" i="1"/>
  <c r="X123" i="1"/>
  <c r="BO122" i="1"/>
  <c r="BM122" i="1"/>
  <c r="Y122" i="1"/>
  <c r="Z122" i="1" s="1"/>
  <c r="P122" i="1"/>
  <c r="BO121" i="1"/>
  <c r="BM121" i="1"/>
  <c r="Z121" i="1"/>
  <c r="Y121" i="1"/>
  <c r="BN121" i="1" s="1"/>
  <c r="P121" i="1"/>
  <c r="BO120" i="1"/>
  <c r="BN120" i="1"/>
  <c r="BM120" i="1"/>
  <c r="Z120" i="1"/>
  <c r="Y120" i="1"/>
  <c r="BP120" i="1" s="1"/>
  <c r="P120" i="1"/>
  <c r="BO119" i="1"/>
  <c r="BN119" i="1"/>
  <c r="BM119" i="1"/>
  <c r="Y119" i="1"/>
  <c r="BP119" i="1" s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Z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M95" i="1"/>
  <c r="Y95" i="1"/>
  <c r="Z95" i="1" s="1"/>
  <c r="X93" i="1"/>
  <c r="X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P84" i="1"/>
  <c r="BO84" i="1"/>
  <c r="BM84" i="1"/>
  <c r="Y84" i="1"/>
  <c r="BN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P57" i="1"/>
  <c r="BO57" i="1"/>
  <c r="BM57" i="1"/>
  <c r="Z57" i="1"/>
  <c r="Y57" i="1"/>
  <c r="BN57" i="1" s="1"/>
  <c r="P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N43" i="1"/>
  <c r="BM43" i="1"/>
  <c r="Y43" i="1"/>
  <c r="Z43" i="1" s="1"/>
  <c r="P43" i="1"/>
  <c r="BP42" i="1"/>
  <c r="BO42" i="1"/>
  <c r="BM42" i="1"/>
  <c r="Y42" i="1"/>
  <c r="Z42" i="1" s="1"/>
  <c r="P42" i="1"/>
  <c r="BO41" i="1"/>
  <c r="BM41" i="1"/>
  <c r="Y41" i="1"/>
  <c r="BN4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M30" i="1"/>
  <c r="Y30" i="1"/>
  <c r="Z30" i="1" s="1"/>
  <c r="P30" i="1"/>
  <c r="BO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4" i="1" s="1"/>
  <c r="H10" i="1"/>
  <c r="A9" i="1"/>
  <c r="J9" i="1" s="1"/>
  <c r="D7" i="1"/>
  <c r="Q6" i="1"/>
  <c r="P2" i="1"/>
  <c r="Z105" i="1" l="1"/>
  <c r="BP122" i="1"/>
  <c r="Z211" i="1"/>
  <c r="Z236" i="1"/>
  <c r="Z493" i="1"/>
  <c r="BN204" i="1"/>
  <c r="Z251" i="1"/>
  <c r="Z466" i="1"/>
  <c r="BN211" i="1"/>
  <c r="BP398" i="1"/>
  <c r="Y484" i="1"/>
  <c r="Z133" i="1"/>
  <c r="Z170" i="1"/>
  <c r="BP204" i="1"/>
  <c r="BP236" i="1"/>
  <c r="BN35" i="1"/>
  <c r="Z418" i="1"/>
  <c r="BP54" i="1"/>
  <c r="BN83" i="1"/>
  <c r="Z91" i="1"/>
  <c r="BN170" i="1"/>
  <c r="Y239" i="1"/>
  <c r="Z399" i="1"/>
  <c r="BP402" i="1"/>
  <c r="Z474" i="1"/>
  <c r="BN494" i="1"/>
  <c r="BN98" i="1"/>
  <c r="BN126" i="1"/>
  <c r="Z187" i="1"/>
  <c r="Z351" i="1"/>
  <c r="BP370" i="1"/>
  <c r="Z444" i="1"/>
  <c r="Y37" i="1"/>
  <c r="BN212" i="1"/>
  <c r="Z306" i="1"/>
  <c r="Z313" i="1"/>
  <c r="BP467" i="1"/>
  <c r="Y495" i="1"/>
  <c r="BN351" i="1"/>
  <c r="Y363" i="1"/>
  <c r="BP212" i="1"/>
  <c r="BN107" i="1"/>
  <c r="I524" i="1"/>
  <c r="BN178" i="1"/>
  <c r="Y190" i="1"/>
  <c r="BN30" i="1"/>
  <c r="BN95" i="1"/>
  <c r="BN411" i="1"/>
  <c r="Z450" i="1"/>
  <c r="BP41" i="1"/>
  <c r="Y85" i="1"/>
  <c r="BP178" i="1"/>
  <c r="BN188" i="1"/>
  <c r="Z375" i="1"/>
  <c r="BN400" i="1"/>
  <c r="BP343" i="1"/>
  <c r="BP400" i="1"/>
  <c r="Z422" i="1"/>
  <c r="BP450" i="1"/>
  <c r="BN42" i="1"/>
  <c r="Y135" i="1"/>
  <c r="Z304" i="1"/>
  <c r="BP314" i="1"/>
  <c r="BP429" i="1"/>
  <c r="Y500" i="1"/>
  <c r="E524" i="1"/>
  <c r="BP64" i="1"/>
  <c r="BN122" i="1"/>
  <c r="Y243" i="1"/>
  <c r="BP422" i="1"/>
  <c r="BN22" i="1"/>
  <c r="Z89" i="1"/>
  <c r="Z92" i="1" s="1"/>
  <c r="Y101" i="1"/>
  <c r="BN106" i="1"/>
  <c r="Z118" i="1"/>
  <c r="BP133" i="1"/>
  <c r="BP142" i="1"/>
  <c r="Y161" i="1"/>
  <c r="BN166" i="1"/>
  <c r="BP200" i="1"/>
  <c r="BP214" i="1"/>
  <c r="BP220" i="1"/>
  <c r="Z246" i="1"/>
  <c r="Z258" i="1"/>
  <c r="Z298" i="1"/>
  <c r="BN342" i="1"/>
  <c r="Y379" i="1"/>
  <c r="Y419" i="1"/>
  <c r="Z452" i="1"/>
  <c r="BN237" i="1"/>
  <c r="BN329" i="1"/>
  <c r="BP112" i="1"/>
  <c r="BP22" i="1"/>
  <c r="Z28" i="1"/>
  <c r="Z31" i="1"/>
  <c r="BP47" i="1"/>
  <c r="Z96" i="1"/>
  <c r="BP106" i="1"/>
  <c r="BN118" i="1"/>
  <c r="Y134" i="1"/>
  <c r="Y144" i="1"/>
  <c r="Z153" i="1"/>
  <c r="BP166" i="1"/>
  <c r="Z176" i="1"/>
  <c r="Y180" i="1"/>
  <c r="Z197" i="1"/>
  <c r="Z406" i="1"/>
  <c r="Y412" i="1"/>
  <c r="Y426" i="1"/>
  <c r="Z524" i="1"/>
  <c r="BP448" i="1"/>
  <c r="BN452" i="1"/>
  <c r="Z498" i="1"/>
  <c r="BN505" i="1"/>
  <c r="BP298" i="1"/>
  <c r="Y388" i="1"/>
  <c r="BN481" i="1"/>
  <c r="Y115" i="1"/>
  <c r="Y162" i="1"/>
  <c r="BP237" i="1"/>
  <c r="BN28" i="1"/>
  <c r="BP62" i="1"/>
  <c r="BN96" i="1"/>
  <c r="Z113" i="1"/>
  <c r="BP118" i="1"/>
  <c r="BN153" i="1"/>
  <c r="BN176" i="1"/>
  <c r="BN197" i="1"/>
  <c r="Z232" i="1"/>
  <c r="Z247" i="1"/>
  <c r="Y324" i="1"/>
  <c r="Z336" i="1"/>
  <c r="Z355" i="1"/>
  <c r="Z386" i="1"/>
  <c r="Z403" i="1"/>
  <c r="BN406" i="1"/>
  <c r="Y413" i="1"/>
  <c r="X518" i="1"/>
  <c r="Z107" i="1"/>
  <c r="Y174" i="1"/>
  <c r="Z182" i="1"/>
  <c r="Z183" i="1" s="1"/>
  <c r="Y218" i="1"/>
  <c r="Y300" i="1"/>
  <c r="Z330" i="1"/>
  <c r="Z377" i="1"/>
  <c r="Y407" i="1"/>
  <c r="Y469" i="1"/>
  <c r="Z489" i="1"/>
  <c r="Z506" i="1"/>
  <c r="Y301" i="1"/>
  <c r="Y23" i="1"/>
  <c r="BN31" i="1"/>
  <c r="Z76" i="1"/>
  <c r="Z83" i="1"/>
  <c r="Z100" i="1"/>
  <c r="X514" i="1"/>
  <c r="D524" i="1"/>
  <c r="BP56" i="1"/>
  <c r="BN113" i="1"/>
  <c r="Y140" i="1"/>
  <c r="Z164" i="1"/>
  <c r="BN167" i="1"/>
  <c r="BP188" i="1"/>
  <c r="BP221" i="1"/>
  <c r="BN232" i="1"/>
  <c r="BN247" i="1"/>
  <c r="Z267" i="1"/>
  <c r="BN336" i="1"/>
  <c r="BN355" i="1"/>
  <c r="BN386" i="1"/>
  <c r="Z397" i="1"/>
  <c r="BN403" i="1"/>
  <c r="W524" i="1"/>
  <c r="Z445" i="1"/>
  <c r="Z462" i="1"/>
  <c r="BP466" i="1"/>
  <c r="Z482" i="1"/>
  <c r="X516" i="1"/>
  <c r="Y32" i="1"/>
  <c r="BP76" i="1"/>
  <c r="Y129" i="1"/>
  <c r="Y155" i="1"/>
  <c r="Y33" i="1"/>
  <c r="Z97" i="1"/>
  <c r="BN164" i="1"/>
  <c r="Y179" i="1"/>
  <c r="Z198" i="1"/>
  <c r="BP208" i="1"/>
  <c r="Y222" i="1"/>
  <c r="Z352" i="1"/>
  <c r="BP361" i="1"/>
  <c r="Y454" i="1"/>
  <c r="Y460" i="1"/>
  <c r="BP506" i="1"/>
  <c r="L524" i="1"/>
  <c r="Y332" i="1"/>
  <c r="X515" i="1"/>
  <c r="BN112" i="1"/>
  <c r="BP70" i="1"/>
  <c r="BN97" i="1"/>
  <c r="Z114" i="1"/>
  <c r="BP164" i="1"/>
  <c r="Z168" i="1"/>
  <c r="Z171" i="1"/>
  <c r="Y223" i="1"/>
  <c r="Z256" i="1"/>
  <c r="Z268" i="1"/>
  <c r="Z275" i="1"/>
  <c r="Z327" i="1"/>
  <c r="BN352" i="1"/>
  <c r="Y362" i="1"/>
  <c r="Z378" i="1"/>
  <c r="Z387" i="1"/>
  <c r="Z388" i="1" s="1"/>
  <c r="Z404" i="1"/>
  <c r="Z410" i="1"/>
  <c r="Y470" i="1"/>
  <c r="G524" i="1"/>
  <c r="Z179" i="1"/>
  <c r="Y253" i="1"/>
  <c r="Z26" i="1"/>
  <c r="BN29" i="1"/>
  <c r="Z84" i="1"/>
  <c r="F524" i="1"/>
  <c r="BN132" i="1"/>
  <c r="BP198" i="1"/>
  <c r="BN216" i="1"/>
  <c r="BP229" i="1"/>
  <c r="Z242" i="1"/>
  <c r="Z289" i="1"/>
  <c r="Z290" i="1" s="1"/>
  <c r="Z331" i="1"/>
  <c r="Z356" i="1"/>
  <c r="Y408" i="1"/>
  <c r="Z446" i="1"/>
  <c r="BN26" i="1"/>
  <c r="BN114" i="1"/>
  <c r="BN168" i="1"/>
  <c r="BN171" i="1"/>
  <c r="Y234" i="1"/>
  <c r="BN256" i="1"/>
  <c r="BN268" i="1"/>
  <c r="BN275" i="1"/>
  <c r="BN327" i="1"/>
  <c r="BN378" i="1"/>
  <c r="BN387" i="1"/>
  <c r="Z398" i="1"/>
  <c r="BN404" i="1"/>
  <c r="BN410" i="1"/>
  <c r="Y430" i="1"/>
  <c r="Y491" i="1"/>
  <c r="Y508" i="1"/>
  <c r="Y81" i="1"/>
  <c r="Y128" i="1"/>
  <c r="Y156" i="1"/>
  <c r="Z160" i="1"/>
  <c r="Z161" i="1" s="1"/>
  <c r="BP242" i="1"/>
  <c r="Z249" i="1"/>
  <c r="BP289" i="1"/>
  <c r="Z297" i="1"/>
  <c r="Z300" i="1" s="1"/>
  <c r="BP401" i="1"/>
  <c r="BN423" i="1"/>
  <c r="Z468" i="1"/>
  <c r="BN503" i="1"/>
  <c r="BP43" i="1"/>
  <c r="Z74" i="1"/>
  <c r="Z98" i="1"/>
  <c r="Z126" i="1"/>
  <c r="Z152" i="1"/>
  <c r="BP165" i="1"/>
  <c r="J524" i="1"/>
  <c r="BP213" i="1"/>
  <c r="BN230" i="1"/>
  <c r="Y262" i="1"/>
  <c r="M524" i="1"/>
  <c r="BN321" i="1"/>
  <c r="Z328" i="1"/>
  <c r="Y358" i="1"/>
  <c r="BN417" i="1"/>
  <c r="Y512" i="1"/>
  <c r="Y277" i="1"/>
  <c r="BN297" i="1"/>
  <c r="Y389" i="1"/>
  <c r="BN468" i="1"/>
  <c r="AA524" i="1"/>
  <c r="BP78" i="1"/>
  <c r="BN160" i="1"/>
  <c r="Y66" i="1"/>
  <c r="Y116" i="1"/>
  <c r="Z169" i="1"/>
  <c r="BP230" i="1"/>
  <c r="Y333" i="1"/>
  <c r="S524" i="1"/>
  <c r="Z411" i="1"/>
  <c r="BP417" i="1"/>
  <c r="Z480" i="1"/>
  <c r="Z504" i="1"/>
  <c r="Y513" i="1"/>
  <c r="B524" i="1"/>
  <c r="Y72" i="1"/>
  <c r="Z142" i="1"/>
  <c r="Z22" i="1"/>
  <c r="Z23" i="1" s="1"/>
  <c r="BN27" i="1"/>
  <c r="C524" i="1"/>
  <c r="Z68" i="1"/>
  <c r="Y123" i="1"/>
  <c r="BP160" i="1"/>
  <c r="BN187" i="1"/>
  <c r="BN220" i="1"/>
  <c r="BN265" i="1"/>
  <c r="Z342" i="1"/>
  <c r="BP350" i="1"/>
  <c r="BN405" i="1"/>
  <c r="Z458" i="1"/>
  <c r="Z487" i="1"/>
  <c r="AB524" i="1"/>
  <c r="Z495" i="1"/>
  <c r="Z222" i="1"/>
  <c r="Z52" i="1"/>
  <c r="Y71" i="1"/>
  <c r="Z55" i="1"/>
  <c r="Y58" i="1"/>
  <c r="Z63" i="1"/>
  <c r="Z79" i="1"/>
  <c r="BN90" i="1"/>
  <c r="Y102" i="1"/>
  <c r="Z137" i="1"/>
  <c r="BN148" i="1"/>
  <c r="Z193" i="1"/>
  <c r="Z201" i="1"/>
  <c r="Z209" i="1"/>
  <c r="Z226" i="1"/>
  <c r="BN250" i="1"/>
  <c r="BN259" i="1"/>
  <c r="BN295" i="1"/>
  <c r="BN303" i="1"/>
  <c r="Z309" i="1"/>
  <c r="Z317" i="1"/>
  <c r="Z365" i="1"/>
  <c r="Z367" i="1" s="1"/>
  <c r="BN376" i="1"/>
  <c r="BP386" i="1"/>
  <c r="Z421" i="1"/>
  <c r="Z425" i="1" s="1"/>
  <c r="BN443" i="1"/>
  <c r="Z449" i="1"/>
  <c r="Z457" i="1"/>
  <c r="Z465" i="1"/>
  <c r="Z473" i="1"/>
  <c r="BN480" i="1"/>
  <c r="BP494" i="1"/>
  <c r="BP505" i="1"/>
  <c r="H524" i="1"/>
  <c r="Y59" i="1"/>
  <c r="Z41" i="1"/>
  <c r="Z44" i="1" s="1"/>
  <c r="Y44" i="1"/>
  <c r="BN52" i="1"/>
  <c r="BN68" i="1"/>
  <c r="Z132" i="1"/>
  <c r="Z134" i="1" s="1"/>
  <c r="BN142" i="1"/>
  <c r="Z188" i="1"/>
  <c r="Z189" i="1" s="1"/>
  <c r="Z237" i="1"/>
  <c r="Z238" i="1" s="1"/>
  <c r="BP256" i="1"/>
  <c r="BP265" i="1"/>
  <c r="Y281" i="1"/>
  <c r="BN289" i="1"/>
  <c r="BP327" i="1"/>
  <c r="Y345" i="1"/>
  <c r="BN370" i="1"/>
  <c r="Y380" i="1"/>
  <c r="Y392" i="1"/>
  <c r="BP440" i="1"/>
  <c r="BN446" i="1"/>
  <c r="BN462" i="1"/>
  <c r="BN489" i="1"/>
  <c r="BN55" i="1"/>
  <c r="BN63" i="1"/>
  <c r="BN79" i="1"/>
  <c r="BP90" i="1"/>
  <c r="BN137" i="1"/>
  <c r="BP148" i="1"/>
  <c r="BN193" i="1"/>
  <c r="BN201" i="1"/>
  <c r="BN209" i="1"/>
  <c r="BN226" i="1"/>
  <c r="BP250" i="1"/>
  <c r="BP259" i="1"/>
  <c r="BP295" i="1"/>
  <c r="BP303" i="1"/>
  <c r="BN309" i="1"/>
  <c r="BN317" i="1"/>
  <c r="BN365" i="1"/>
  <c r="BP376" i="1"/>
  <c r="BN421" i="1"/>
  <c r="Y431" i="1"/>
  <c r="BP443" i="1"/>
  <c r="BN449" i="1"/>
  <c r="BN457" i="1"/>
  <c r="BN465" i="1"/>
  <c r="BN473" i="1"/>
  <c r="BP462" i="1"/>
  <c r="K524" i="1"/>
  <c r="Y269" i="1"/>
  <c r="H9" i="1"/>
  <c r="Y45" i="1"/>
  <c r="Z99" i="1"/>
  <c r="Z101" i="1" s="1"/>
  <c r="Z108" i="1"/>
  <c r="BP137" i="1"/>
  <c r="Y149" i="1"/>
  <c r="Z154" i="1"/>
  <c r="Z155" i="1" s="1"/>
  <c r="Z172" i="1"/>
  <c r="BP226" i="1"/>
  <c r="Z248" i="1"/>
  <c r="Z257" i="1"/>
  <c r="Z261" i="1" s="1"/>
  <c r="Z266" i="1"/>
  <c r="Z269" i="1" s="1"/>
  <c r="Y282" i="1"/>
  <c r="Y346" i="1"/>
  <c r="BP365" i="1"/>
  <c r="Z382" i="1"/>
  <c r="Z383" i="1" s="1"/>
  <c r="Y393" i="1"/>
  <c r="BP421" i="1"/>
  <c r="Z441" i="1"/>
  <c r="Z481" i="1"/>
  <c r="Z503" i="1"/>
  <c r="BP486" i="1"/>
  <c r="Y490" i="1"/>
  <c r="Y496" i="1"/>
  <c r="BN108" i="1"/>
  <c r="Y194" i="1"/>
  <c r="BN248" i="1"/>
  <c r="BN257" i="1"/>
  <c r="BN266" i="1"/>
  <c r="Y270" i="1"/>
  <c r="Z299" i="1"/>
  <c r="Z307" i="1"/>
  <c r="Y310" i="1"/>
  <c r="Z315" i="1"/>
  <c r="Y318" i="1"/>
  <c r="Z323" i="1"/>
  <c r="Z324" i="1" s="1"/>
  <c r="BN382" i="1"/>
  <c r="BN441" i="1"/>
  <c r="Z447" i="1"/>
  <c r="Z463" i="1"/>
  <c r="O524" i="1"/>
  <c r="F9" i="1"/>
  <c r="Z53" i="1"/>
  <c r="Z61" i="1"/>
  <c r="Z77" i="1"/>
  <c r="Y80" i="1"/>
  <c r="Z143" i="1"/>
  <c r="BN172" i="1"/>
  <c r="Z199" i="1"/>
  <c r="F10" i="1"/>
  <c r="BP29" i="1"/>
  <c r="Z47" i="1"/>
  <c r="Z48" i="1" s="1"/>
  <c r="Z56" i="1"/>
  <c r="Z64" i="1"/>
  <c r="BN74" i="1"/>
  <c r="BN91" i="1"/>
  <c r="BP105" i="1"/>
  <c r="BP113" i="1"/>
  <c r="BP121" i="1"/>
  <c r="Z138" i="1"/>
  <c r="Y150" i="1"/>
  <c r="BP177" i="1"/>
  <c r="Y189" i="1"/>
  <c r="Z202" i="1"/>
  <c r="Y205" i="1"/>
  <c r="Z210" i="1"/>
  <c r="Z227" i="1"/>
  <c r="Y238" i="1"/>
  <c r="BN251" i="1"/>
  <c r="BN260" i="1"/>
  <c r="Z284" i="1"/>
  <c r="Z285" i="1" s="1"/>
  <c r="BN296" i="1"/>
  <c r="BN304" i="1"/>
  <c r="Z350" i="1"/>
  <c r="BN377" i="1"/>
  <c r="Y425" i="1"/>
  <c r="BN434" i="1"/>
  <c r="BN444" i="1"/>
  <c r="Y453" i="1"/>
  <c r="P524" i="1"/>
  <c r="BN99" i="1"/>
  <c r="BN154" i="1"/>
  <c r="BN53" i="1"/>
  <c r="BN69" i="1"/>
  <c r="BN143" i="1"/>
  <c r="BP154" i="1"/>
  <c r="BN199" i="1"/>
  <c r="Y233" i="1"/>
  <c r="Y244" i="1"/>
  <c r="BP248" i="1"/>
  <c r="BP257" i="1"/>
  <c r="Y291" i="1"/>
  <c r="BN299" i="1"/>
  <c r="BN307" i="1"/>
  <c r="BN315" i="1"/>
  <c r="BN323" i="1"/>
  <c r="Z343" i="1"/>
  <c r="Z353" i="1"/>
  <c r="Z361" i="1"/>
  <c r="Z362" i="1" s="1"/>
  <c r="BP382" i="1"/>
  <c r="BP441" i="1"/>
  <c r="BN447" i="1"/>
  <c r="BN463" i="1"/>
  <c r="BP503" i="1"/>
  <c r="Y507" i="1"/>
  <c r="BN61" i="1"/>
  <c r="BN77" i="1"/>
  <c r="Y86" i="1"/>
  <c r="BP99" i="1"/>
  <c r="Z27" i="1"/>
  <c r="Z32" i="1" s="1"/>
  <c r="Z35" i="1"/>
  <c r="Z36" i="1" s="1"/>
  <c r="BN47" i="1"/>
  <c r="BP74" i="1"/>
  <c r="Z119" i="1"/>
  <c r="Z123" i="1" s="1"/>
  <c r="Z127" i="1"/>
  <c r="Z128" i="1" s="1"/>
  <c r="BN138" i="1"/>
  <c r="Z167" i="1"/>
  <c r="Y195" i="1"/>
  <c r="BN202" i="1"/>
  <c r="BN210" i="1"/>
  <c r="Z216" i="1"/>
  <c r="BN227" i="1"/>
  <c r="Z273" i="1"/>
  <c r="Z276" i="1" s="1"/>
  <c r="Y276" i="1"/>
  <c r="BN284" i="1"/>
  <c r="Y311" i="1"/>
  <c r="Y319" i="1"/>
  <c r="Z329" i="1"/>
  <c r="Z337" i="1"/>
  <c r="BN350" i="1"/>
  <c r="BN397" i="1"/>
  <c r="BP434" i="1"/>
  <c r="BN474" i="1"/>
  <c r="BN487" i="1"/>
  <c r="BN498" i="1"/>
  <c r="R524" i="1"/>
  <c r="A10" i="1"/>
  <c r="Z69" i="1"/>
  <c r="BP61" i="1"/>
  <c r="Y109" i="1"/>
  <c r="BP143" i="1"/>
  <c r="Y173" i="1"/>
  <c r="Y206" i="1"/>
  <c r="BP299" i="1"/>
  <c r="BP323" i="1"/>
  <c r="Y383" i="1"/>
  <c r="BP463" i="1"/>
  <c r="Y92" i="1"/>
  <c r="Y252" i="1"/>
  <c r="Y261" i="1"/>
  <c r="BP284" i="1"/>
  <c r="Y435" i="1"/>
  <c r="Z442" i="1"/>
  <c r="T524" i="1"/>
  <c r="BN482" i="1"/>
  <c r="BN493" i="1"/>
  <c r="BN504" i="1"/>
  <c r="U524" i="1"/>
  <c r="Z75" i="1"/>
  <c r="BP35" i="1"/>
  <c r="Y48" i="1"/>
  <c r="Z54" i="1"/>
  <c r="Z62" i="1"/>
  <c r="Y65" i="1"/>
  <c r="Z70" i="1"/>
  <c r="Z78" i="1"/>
  <c r="BN89" i="1"/>
  <c r="BN100" i="1"/>
  <c r="Y110" i="1"/>
  <c r="Y139" i="1"/>
  <c r="Z192" i="1"/>
  <c r="Z194" i="1" s="1"/>
  <c r="Z200" i="1"/>
  <c r="Z208" i="1"/>
  <c r="Z241" i="1"/>
  <c r="Z243" i="1" s="1"/>
  <c r="BN246" i="1"/>
  <c r="BN249" i="1"/>
  <c r="BN258" i="1"/>
  <c r="BN267" i="1"/>
  <c r="Y285" i="1"/>
  <c r="BN294" i="1"/>
  <c r="Z308" i="1"/>
  <c r="Z316" i="1"/>
  <c r="Y367" i="1"/>
  <c r="BN375" i="1"/>
  <c r="Z429" i="1"/>
  <c r="Z430" i="1" s="1"/>
  <c r="BN442" i="1"/>
  <c r="Z448" i="1"/>
  <c r="Z456" i="1"/>
  <c r="Y459" i="1"/>
  <c r="Z464" i="1"/>
  <c r="Z472" i="1"/>
  <c r="Z475" i="1" s="1"/>
  <c r="Y475" i="1"/>
  <c r="Z488" i="1"/>
  <c r="Z490" i="1" s="1"/>
  <c r="Z499" i="1"/>
  <c r="Z500" i="1" s="1"/>
  <c r="Z511" i="1"/>
  <c r="Z512" i="1" s="1"/>
  <c r="V524" i="1"/>
  <c r="Y418" i="1"/>
  <c r="Y436" i="1"/>
  <c r="BN445" i="1"/>
  <c r="Z451" i="1"/>
  <c r="Z467" i="1"/>
  <c r="BP89" i="1"/>
  <c r="Z165" i="1"/>
  <c r="BN208" i="1"/>
  <c r="Z214" i="1"/>
  <c r="Y217" i="1"/>
  <c r="Z231" i="1"/>
  <c r="BN241" i="1"/>
  <c r="Z280" i="1"/>
  <c r="Z281" i="1" s="1"/>
  <c r="BP294" i="1"/>
  <c r="BN308" i="1"/>
  <c r="BN316" i="1"/>
  <c r="Y325" i="1"/>
  <c r="Z335" i="1"/>
  <c r="Z338" i="1" s="1"/>
  <c r="Y338" i="1"/>
  <c r="Z344" i="1"/>
  <c r="Z354" i="1"/>
  <c r="Y357" i="1"/>
  <c r="Z391" i="1"/>
  <c r="Z392" i="1" s="1"/>
  <c r="Z401" i="1"/>
  <c r="Z407" i="1" s="1"/>
  <c r="BN429" i="1"/>
  <c r="BN456" i="1"/>
  <c r="BN464" i="1"/>
  <c r="BN472" i="1"/>
  <c r="BN488" i="1"/>
  <c r="BN499" i="1"/>
  <c r="BN511" i="1"/>
  <c r="BP52" i="1"/>
  <c r="BN75" i="1"/>
  <c r="Y93" i="1"/>
  <c r="Y476" i="1"/>
  <c r="Y483" i="1"/>
  <c r="BN231" i="1"/>
  <c r="BN280" i="1"/>
  <c r="BN335" i="1"/>
  <c r="BN344" i="1"/>
  <c r="BN354" i="1"/>
  <c r="BN401" i="1"/>
  <c r="Y339" i="1"/>
  <c r="Z376" i="1"/>
  <c r="Z379" i="1" s="1"/>
  <c r="Z412" i="1" l="1"/>
  <c r="Z144" i="1"/>
  <c r="Z109" i="1"/>
  <c r="Z483" i="1"/>
  <c r="Z80" i="1"/>
  <c r="Z65" i="1"/>
  <c r="Z173" i="1"/>
  <c r="Y514" i="1"/>
  <c r="Z115" i="1"/>
  <c r="Z507" i="1"/>
  <c r="Y518" i="1"/>
  <c r="Y516" i="1"/>
  <c r="Z469" i="1"/>
  <c r="Z453" i="1"/>
  <c r="Z71" i="1"/>
  <c r="X517" i="1"/>
  <c r="Z318" i="1"/>
  <c r="Y515" i="1"/>
  <c r="Y517" i="1" s="1"/>
  <c r="Z310" i="1"/>
  <c r="Z85" i="1"/>
  <c r="Z252" i="1"/>
  <c r="Z205" i="1"/>
  <c r="Z332" i="1"/>
  <c r="Z58" i="1"/>
  <c r="Z345" i="1"/>
  <c r="Z357" i="1"/>
  <c r="Z217" i="1"/>
  <c r="Z233" i="1"/>
  <c r="Z459" i="1"/>
  <c r="Z139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<sst xmlns="http://schemas.openxmlformats.org/spreadsheetml/2006/main" count="2311" uniqueCount="834">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</sst>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810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5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0.41666666666666669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215</v>
      </c>
      <c r="Y41" s="53">
        <f>IFERROR(IF(X41="",0,CEILING((X41/$H41),1)*$H41),"")</f>
        <v>216</v>
      </c>
      <c r="Z41" s="39">
        <f>IFERROR(IF(Y41=0,"",ROUNDUP(Y41/H41,0)*0.01898),"")</f>
        <v>0.37959999999999999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223.65972222222223</v>
      </c>
      <c r="BN41" s="75">
        <f>IFERROR(Y41*I41/H41,"0")</f>
        <v>224.69999999999996</v>
      </c>
      <c r="BO41" s="75">
        <f>IFERROR(1/J41*(X41/H41),"0")</f>
        <v>0.3110532407407407</v>
      </c>
      <c r="BP41" s="75">
        <f>IFERROR(1/J41*(Y41/H41),"0")</f>
        <v>0.3125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19.907407407407405</v>
      </c>
      <c r="Y44" s="41">
        <f>IFERROR(Y41/H41,"0")+IFERROR(Y42/H42,"0")+IFERROR(Y43/H43,"0")</f>
        <v>20</v>
      </c>
      <c r="Z44" s="41">
        <f>IFERROR(IF(Z41="",0,Z41),"0")+IFERROR(IF(Z42="",0,Z42),"0")+IFERROR(IF(Z43="",0,Z43),"0")</f>
        <v>0.37959999999999999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215</v>
      </c>
      <c r="Y45" s="41">
        <f>IFERROR(SUM(Y41:Y43),"0")</f>
        <v>216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21</v>
      </c>
      <c r="Y52" s="53">
        <f t="shared" ref="Y52:Y57" si="6">IFERROR(IF(X52="",0,CEILING((X52/$H52),1)*$H52),"")</f>
        <v>22.4</v>
      </c>
      <c r="Z52" s="39">
        <f>IFERROR(IF(Y52=0,"",ROUNDUP(Y52/H52,0)*0.01898),"")</f>
        <v>3.7960000000000001E-2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21.815625000000001</v>
      </c>
      <c r="BN52" s="75">
        <f t="shared" ref="BN52:BN57" si="8">IFERROR(Y52*I52/H52,"0")</f>
        <v>23.27</v>
      </c>
      <c r="BO52" s="75">
        <f t="shared" ref="BO52:BO57" si="9">IFERROR(1/J52*(X52/H52),"0")</f>
        <v>2.9296875000000003E-2</v>
      </c>
      <c r="BP52" s="75">
        <f t="shared" ref="BP52:BP57" si="10">IFERROR(1/J52*(Y52/H52),"0")</f>
        <v>3.125E-2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97</v>
      </c>
      <c r="Y53" s="53">
        <f t="shared" si="6"/>
        <v>97.2</v>
      </c>
      <c r="Z53" s="39">
        <f>IFERROR(IF(Y53=0,"",ROUNDUP(Y53/H53,0)*0.01898),"")</f>
        <v>0.17082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100.90694444444442</v>
      </c>
      <c r="BN53" s="75">
        <f t="shared" si="8"/>
        <v>101.11499999999998</v>
      </c>
      <c r="BO53" s="75">
        <f t="shared" si="9"/>
        <v>0.14033564814814814</v>
      </c>
      <c r="BP53" s="75">
        <f t="shared" si="10"/>
        <v>0.140625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85</v>
      </c>
      <c r="Y55" s="53">
        <f t="shared" si="6"/>
        <v>88</v>
      </c>
      <c r="Z55" s="39">
        <f>IFERROR(IF(Y55=0,"",ROUNDUP(Y55/H55,0)*0.00902),"")</f>
        <v>0.19844000000000001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89.462500000000006</v>
      </c>
      <c r="BN55" s="75">
        <f t="shared" si="8"/>
        <v>92.62</v>
      </c>
      <c r="BO55" s="75">
        <f t="shared" si="9"/>
        <v>0.16098484848484848</v>
      </c>
      <c r="BP55" s="75">
        <f t="shared" si="10"/>
        <v>0.16666666666666669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32.106481481481481</v>
      </c>
      <c r="Y58" s="41">
        <f>IFERROR(Y52/H52,"0")+IFERROR(Y53/H53,"0")+IFERROR(Y54/H54,"0")+IFERROR(Y55/H55,"0")+IFERROR(Y56/H56,"0")+IFERROR(Y57/H57,"0")</f>
        <v>33</v>
      </c>
      <c r="Z58" s="41">
        <f>IFERROR(IF(Z52="",0,Z52),"0")+IFERROR(IF(Z53="",0,Z53),"0")+IFERROR(IF(Z54="",0,Z54),"0")+IFERROR(IF(Z55="",0,Z55),"0")+IFERROR(IF(Z56="",0,Z56),"0")+IFERROR(IF(Z57="",0,Z57),"0")</f>
        <v>0.40722000000000003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203</v>
      </c>
      <c r="Y59" s="41">
        <f>IFERROR(SUM(Y52:Y57),"0")</f>
        <v>207.6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132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137.31666666666666</v>
      </c>
      <c r="BN89" s="75">
        <f>IFERROR(Y89*I89/H89,"0")</f>
        <v>146.05499999999998</v>
      </c>
      <c r="BO89" s="75">
        <f>IFERROR(1/J89*(X89/H89),"0")</f>
        <v>0.19097222222222221</v>
      </c>
      <c r="BP89" s="75">
        <f>IFERROR(1/J89*(Y89/H89),"0")</f>
        <v>0.203125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33</v>
      </c>
      <c r="Y91" s="53">
        <f>IFERROR(IF(X91="",0,CEILING((X91/$H91),1)*$H91),"")</f>
        <v>36</v>
      </c>
      <c r="Z91" s="39">
        <f>IFERROR(IF(Y91=0,"",ROUNDUP(Y91/H91,0)*0.00902),"")</f>
        <v>7.2160000000000002E-2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34.54</v>
      </c>
      <c r="BN91" s="75">
        <f>IFERROR(Y91*I91/H91,"0")</f>
        <v>37.68</v>
      </c>
      <c r="BO91" s="75">
        <f>IFERROR(1/J91*(X91/H91),"0")</f>
        <v>5.5555555555555552E-2</v>
      </c>
      <c r="BP91" s="75">
        <f>IFERROR(1/J91*(Y91/H91),"0")</f>
        <v>6.0606060606060608E-2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19.555555555555554</v>
      </c>
      <c r="Y92" s="41">
        <f>IFERROR(Y89/H89,"0")+IFERROR(Y90/H90,"0")+IFERROR(Y91/H91,"0")</f>
        <v>21</v>
      </c>
      <c r="Z92" s="41">
        <f>IFERROR(IF(Z89="",0,Z89),"0")+IFERROR(IF(Z90="",0,Z90),"0")+IFERROR(IF(Z91="",0,Z91),"0")</f>
        <v>0.31890000000000002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165</v>
      </c>
      <c r="Y93" s="41">
        <f>IFERROR(SUM(Y89:Y91),"0")</f>
        <v>176.4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21</v>
      </c>
      <c r="Y99" s="53">
        <f t="shared" si="16"/>
        <v>21.6</v>
      </c>
      <c r="Z99" s="39">
        <f>IFERROR(IF(Y99=0,"",ROUNDUP(Y99/H99,0)*0.00651),"")</f>
        <v>5.2080000000000001E-2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22.959999999999997</v>
      </c>
      <c r="BN99" s="75">
        <f t="shared" si="18"/>
        <v>23.616</v>
      </c>
      <c r="BO99" s="75">
        <f t="shared" si="19"/>
        <v>4.2735042735042736E-2</v>
      </c>
      <c r="BP99" s="75">
        <f t="shared" si="20"/>
        <v>4.3956043956043959E-2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7.7777777777777777</v>
      </c>
      <c r="Y101" s="41">
        <f>IFERROR(Y95/H95,"0")+IFERROR(Y96/H96,"0")+IFERROR(Y97/H97,"0")+IFERROR(Y98/H98,"0")+IFERROR(Y99/H99,"0")+IFERROR(Y100/H100,"0")</f>
        <v>8</v>
      </c>
      <c r="Z101" s="41">
        <f>IFERROR(IF(Z95="",0,Z95),"0")+IFERROR(IF(Z96="",0,Z96),"0")+IFERROR(IF(Z97="",0,Z97),"0")+IFERROR(IF(Z98="",0,Z98),"0")+IFERROR(IF(Z99="",0,Z99),"0")+IFERROR(IF(Z100="",0,Z100),"0")</f>
        <v>5.2080000000000001E-2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21</v>
      </c>
      <c r="Y102" s="41">
        <f>IFERROR(SUM(Y95:Y100),"0")</f>
        <v>21.6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225</v>
      </c>
      <c r="Y105" s="53">
        <f>IFERROR(IF(X105="",0,CEILING((X105/$H105),1)*$H105),"")</f>
        <v>226.8</v>
      </c>
      <c r="Z105" s="39">
        <f>IFERROR(IF(Y105=0,"",ROUNDUP(Y105/H105,0)*0.01898),"")</f>
        <v>0.39857999999999999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234.06249999999997</v>
      </c>
      <c r="BN105" s="75">
        <f>IFERROR(Y105*I105/H105,"0")</f>
        <v>235.93499999999997</v>
      </c>
      <c r="BO105" s="75">
        <f>IFERROR(1/J105*(X105/H105),"0")</f>
        <v>0.32552083333333331</v>
      </c>
      <c r="BP105" s="75">
        <f>IFERROR(1/J105*(Y105/H105),"0")</f>
        <v>0.328125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20.833333333333332</v>
      </c>
      <c r="Y109" s="41">
        <f>IFERROR(Y105/H105,"0")+IFERROR(Y106/H106,"0")+IFERROR(Y107/H107,"0")+IFERROR(Y108/H108,"0")</f>
        <v>21</v>
      </c>
      <c r="Z109" s="41">
        <f>IFERROR(IF(Z105="",0,Z105),"0")+IFERROR(IF(Z106="",0,Z106),"0")+IFERROR(IF(Z107="",0,Z107),"0")+IFERROR(IF(Z108="",0,Z108),"0")</f>
        <v>0.39857999999999999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225</v>
      </c>
      <c r="Y110" s="41">
        <f>IFERROR(SUM(Y105:Y108),"0")</f>
        <v>226.8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80</v>
      </c>
      <c r="Y112" s="53">
        <f>IFERROR(IF(X112="",0,CEILING((X112/$H112),1)*$H112),"")</f>
        <v>86.4</v>
      </c>
      <c r="Z112" s="39">
        <f>IFERROR(IF(Y112=0,"",ROUNDUP(Y112/H112,0)*0.01898),"")</f>
        <v>0.15184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83.222222222222214</v>
      </c>
      <c r="BN112" s="75">
        <f>IFERROR(Y112*I112/H112,"0")</f>
        <v>89.88</v>
      </c>
      <c r="BO112" s="75">
        <f>IFERROR(1/J112*(X112/H112),"0")</f>
        <v>0.11574074074074073</v>
      </c>
      <c r="BP112" s="75">
        <f>IFERROR(1/J112*(Y112/H112),"0")</f>
        <v>0.125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22</v>
      </c>
      <c r="Y114" s="53">
        <f>IFERROR(IF(X114="",0,CEILING((X114/$H114),1)*$H114),"")</f>
        <v>24</v>
      </c>
      <c r="Z114" s="39">
        <f>IFERROR(IF(Y114=0,"",ROUNDUP(Y114/H114,0)*0.00651),"")</f>
        <v>6.5100000000000005E-2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23.650000000000002</v>
      </c>
      <c r="BN114" s="75">
        <f>IFERROR(Y114*I114/H114,"0")</f>
        <v>25.8</v>
      </c>
      <c r="BO114" s="75">
        <f>IFERROR(1/J114*(X114/H114),"0")</f>
        <v>5.0366300366300375E-2</v>
      </c>
      <c r="BP114" s="75">
        <f>IFERROR(1/J114*(Y114/H114),"0")</f>
        <v>5.4945054945054951E-2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16.574074074074076</v>
      </c>
      <c r="Y115" s="41">
        <f>IFERROR(Y112/H112,"0")+IFERROR(Y113/H113,"0")+IFERROR(Y114/H114,"0")</f>
        <v>18</v>
      </c>
      <c r="Z115" s="41">
        <f>IFERROR(IF(Z112="",0,Z112),"0")+IFERROR(IF(Z113="",0,Z113),"0")+IFERROR(IF(Z114="",0,Z114),"0")</f>
        <v>0.21694000000000002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102</v>
      </c>
      <c r="Y116" s="41">
        <f>IFERROR(SUM(Y112:Y114),"0")</f>
        <v>110.4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492</v>
      </c>
      <c r="Y119" s="53">
        <f>IFERROR(IF(X119="",0,CEILING((X119/$H119),1)*$H119),"")</f>
        <v>494.09999999999997</v>
      </c>
      <c r="Z119" s="39">
        <f>IFERROR(IF(Y119=0,"",ROUNDUP(Y119/H119,0)*0.01898),"")</f>
        <v>1.15778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523.16</v>
      </c>
      <c r="BN119" s="75">
        <f>IFERROR(Y119*I119/H119,"0")</f>
        <v>525.39300000000003</v>
      </c>
      <c r="BO119" s="75">
        <f>IFERROR(1/J119*(X119/H119),"0")</f>
        <v>0.94907407407407407</v>
      </c>
      <c r="BP119" s="75">
        <f>IFERROR(1/J119*(Y119/H119),"0")</f>
        <v>0.953125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243</v>
      </c>
      <c r="Y121" s="53">
        <f>IFERROR(IF(X121="",0,CEILING((X121/$H121),1)*$H121),"")</f>
        <v>243.00000000000003</v>
      </c>
      <c r="Z121" s="39">
        <f>IFERROR(IF(Y121=0,"",ROUNDUP(Y121/H121,0)*0.00651),"")</f>
        <v>0.58589999999999998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265.68</v>
      </c>
      <c r="BN121" s="75">
        <f>IFERROR(Y121*I121/H121,"0")</f>
        <v>265.68</v>
      </c>
      <c r="BO121" s="75">
        <f>IFERROR(1/J121*(X121/H121),"0")</f>
        <v>0.49450549450549453</v>
      </c>
      <c r="BP121" s="75">
        <f>IFERROR(1/J121*(Y121/H121),"0")</f>
        <v>0.49450549450549453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150.74074074074073</v>
      </c>
      <c r="Y123" s="41">
        <f>IFERROR(Y118/H118,"0")+IFERROR(Y119/H119,"0")+IFERROR(Y120/H120,"0")+IFERROR(Y121/H121,"0")+IFERROR(Y122/H122,"0")</f>
        <v>151</v>
      </c>
      <c r="Z123" s="41">
        <f>IFERROR(IF(Z118="",0,Z118),"0")+IFERROR(IF(Z119="",0,Z119),"0")+IFERROR(IF(Z120="",0,Z120),"0")+IFERROR(IF(Z121="",0,Z121),"0")+IFERROR(IF(Z122="",0,Z122),"0")</f>
        <v>1.7436799999999999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735</v>
      </c>
      <c r="Y124" s="41">
        <f>IFERROR(SUM(Y118:Y122),"0")</f>
        <v>737.1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16</v>
      </c>
      <c r="Y164" s="53">
        <f t="shared" ref="Y164:Y172" si="21">IFERROR(IF(X164="",0,CEILING((X164/$H164),1)*$H164),"")</f>
        <v>16.8</v>
      </c>
      <c r="Z164" s="39">
        <f>IFERROR(IF(Y164=0,"",ROUNDUP(Y164/H164,0)*0.00902),"")</f>
        <v>3.6080000000000001E-2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17.028571428571428</v>
      </c>
      <c r="BN164" s="75">
        <f t="shared" ref="BN164:BN172" si="23">IFERROR(Y164*I164/H164,"0")</f>
        <v>17.88</v>
      </c>
      <c r="BO164" s="75">
        <f t="shared" ref="BO164:BO172" si="24">IFERROR(1/J164*(X164/H164),"0")</f>
        <v>2.886002886002886E-2</v>
      </c>
      <c r="BP164" s="75">
        <f t="shared" ref="BP164:BP172" si="25">IFERROR(1/J164*(Y164/H164),"0")</f>
        <v>3.0303030303030304E-2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80</v>
      </c>
      <c r="Y166" s="53">
        <f t="shared" si="21"/>
        <v>84</v>
      </c>
      <c r="Z166" s="39">
        <f>IFERROR(IF(Y166=0,"",ROUNDUP(Y166/H166,0)*0.00902),"")</f>
        <v>0.1804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84</v>
      </c>
      <c r="BN166" s="75">
        <f t="shared" si="23"/>
        <v>88.199999999999989</v>
      </c>
      <c r="BO166" s="75">
        <f t="shared" si="24"/>
        <v>0.14430014430014429</v>
      </c>
      <c r="BP166" s="75">
        <f t="shared" si="25"/>
        <v>0.15151515151515152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42</v>
      </c>
      <c r="Y167" s="53">
        <f t="shared" si="21"/>
        <v>42</v>
      </c>
      <c r="Z167" s="39">
        <f>IFERROR(IF(Y167=0,"",ROUNDUP(Y167/H167,0)*0.00502),"")</f>
        <v>0.1004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44.599999999999994</v>
      </c>
      <c r="BN167" s="75">
        <f t="shared" si="23"/>
        <v>44.599999999999994</v>
      </c>
      <c r="BO167" s="75">
        <f t="shared" si="24"/>
        <v>8.5470085470085472E-2</v>
      </c>
      <c r="BP167" s="75">
        <f t="shared" si="25"/>
        <v>8.5470085470085472E-2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42.857142857142861</v>
      </c>
      <c r="Y173" s="41">
        <f>IFERROR(Y164/H164,"0")+IFERROR(Y165/H165,"0")+IFERROR(Y166/H166,"0")+IFERROR(Y167/H167,"0")+IFERROR(Y168/H168,"0")+IFERROR(Y169/H169,"0")+IFERROR(Y170/H170,"0")+IFERROR(Y171/H171,"0")+IFERROR(Y172/H172,"0")</f>
        <v>44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0.31688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138</v>
      </c>
      <c r="Y174" s="41">
        <f>IFERROR(SUM(Y164:Y172),"0")</f>
        <v>142.80000000000001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332</v>
      </c>
      <c r="Y197" s="53">
        <f t="shared" ref="Y197:Y204" si="26">IFERROR(IF(X197="",0,CEILING((X197/$H197),1)*$H197),"")</f>
        <v>334.8</v>
      </c>
      <c r="Z197" s="39">
        <f>IFERROR(IF(Y197=0,"",ROUNDUP(Y197/H197,0)*0.00902),"")</f>
        <v>0.55923999999999996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344.91111111111115</v>
      </c>
      <c r="BN197" s="75">
        <f t="shared" ref="BN197:BN204" si="28">IFERROR(Y197*I197/H197,"0")</f>
        <v>347.82</v>
      </c>
      <c r="BO197" s="75">
        <f t="shared" ref="BO197:BO204" si="29">IFERROR(1/J197*(X197/H197),"0")</f>
        <v>0.46576879910213242</v>
      </c>
      <c r="BP197" s="75">
        <f t="shared" ref="BP197:BP204" si="30">IFERROR(1/J197*(Y197/H197),"0")</f>
        <v>0.46969696969696972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197</v>
      </c>
      <c r="Y198" s="53">
        <f t="shared" si="26"/>
        <v>199.8</v>
      </c>
      <c r="Z198" s="39">
        <f>IFERROR(IF(Y198=0,"",ROUNDUP(Y198/H198,0)*0.00902),"")</f>
        <v>0.33374000000000004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204.6611111111111</v>
      </c>
      <c r="BN198" s="75">
        <f t="shared" si="28"/>
        <v>207.57000000000002</v>
      </c>
      <c r="BO198" s="75">
        <f t="shared" si="29"/>
        <v>0.27637485970819303</v>
      </c>
      <c r="BP198" s="75">
        <f t="shared" si="30"/>
        <v>0.28030303030303033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300</v>
      </c>
      <c r="Y200" s="53">
        <f t="shared" si="26"/>
        <v>302.40000000000003</v>
      </c>
      <c r="Z200" s="39">
        <f>IFERROR(IF(Y200=0,"",ROUNDUP(Y200/H200,0)*0.00902),"")</f>
        <v>0.50512000000000001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311.66666666666663</v>
      </c>
      <c r="BN200" s="75">
        <f t="shared" si="28"/>
        <v>314.16000000000003</v>
      </c>
      <c r="BO200" s="75">
        <f t="shared" si="29"/>
        <v>0.42087542087542085</v>
      </c>
      <c r="BP200" s="75">
        <f t="shared" si="30"/>
        <v>0.42424242424242425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30</v>
      </c>
      <c r="Y201" s="53">
        <f t="shared" si="26"/>
        <v>30.6</v>
      </c>
      <c r="Z201" s="39">
        <f>IFERROR(IF(Y201=0,"",ROUNDUP(Y201/H201,0)*0.00502),"")</f>
        <v>8.5339999999999999E-2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32.166666666666664</v>
      </c>
      <c r="BN201" s="75">
        <f t="shared" si="28"/>
        <v>32.81</v>
      </c>
      <c r="BO201" s="75">
        <f t="shared" si="29"/>
        <v>7.122507122507124E-2</v>
      </c>
      <c r="BP201" s="75">
        <f t="shared" si="30"/>
        <v>7.2649572649572655E-2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8</v>
      </c>
      <c r="Y202" s="53">
        <f t="shared" si="26"/>
        <v>9</v>
      </c>
      <c r="Z202" s="39">
        <f>IFERROR(IF(Y202=0,"",ROUNDUP(Y202/H202,0)*0.00502),"")</f>
        <v>2.5100000000000001E-2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8.4444444444444446</v>
      </c>
      <c r="BN202" s="75">
        <f t="shared" si="28"/>
        <v>9.4999999999999982</v>
      </c>
      <c r="BO202" s="75">
        <f t="shared" si="29"/>
        <v>1.8993352326685663E-2</v>
      </c>
      <c r="BP202" s="75">
        <f t="shared" si="30"/>
        <v>2.1367521367521368E-2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12</v>
      </c>
      <c r="Y204" s="53">
        <f t="shared" si="26"/>
        <v>12.6</v>
      </c>
      <c r="Z204" s="39">
        <f>IFERROR(IF(Y204=0,"",ROUNDUP(Y204/H204,0)*0.00502),"")</f>
        <v>3.5140000000000005E-2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12.666666666666664</v>
      </c>
      <c r="BN204" s="75">
        <f t="shared" si="28"/>
        <v>13.299999999999999</v>
      </c>
      <c r="BO204" s="75">
        <f t="shared" si="29"/>
        <v>2.8490028490028491E-2</v>
      </c>
      <c r="BP204" s="75">
        <f t="shared" si="30"/>
        <v>2.9914529914529919E-2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181.29629629629628</v>
      </c>
      <c r="Y205" s="41">
        <f>IFERROR(Y197/H197,"0")+IFERROR(Y198/H198,"0")+IFERROR(Y199/H199,"0")+IFERROR(Y200/H200,"0")+IFERROR(Y201/H201,"0")+IFERROR(Y202/H202,"0")+IFERROR(Y203/H203,"0")+IFERROR(Y204/H204,"0")</f>
        <v>184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1.5436799999999997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879</v>
      </c>
      <c r="Y206" s="41">
        <f>IFERROR(SUM(Y197:Y204),"0")</f>
        <v>889.2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58</v>
      </c>
      <c r="Y210" s="53">
        <f t="shared" si="31"/>
        <v>60.899999999999991</v>
      </c>
      <c r="Z210" s="39">
        <f>IFERROR(IF(Y210=0,"",ROUNDUP(Y210/H210,0)*0.01898),"")</f>
        <v>0.13286000000000001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61.460000000000008</v>
      </c>
      <c r="BN210" s="75">
        <f t="shared" si="33"/>
        <v>64.532999999999987</v>
      </c>
      <c r="BO210" s="75">
        <f t="shared" si="34"/>
        <v>0.10416666666666667</v>
      </c>
      <c r="BP210" s="75">
        <f t="shared" si="35"/>
        <v>0.109375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456</v>
      </c>
      <c r="Y211" s="53">
        <f t="shared" si="31"/>
        <v>456</v>
      </c>
      <c r="Z211" s="39">
        <f t="shared" ref="Z211:Z216" si="36">IFERROR(IF(Y211=0,"",ROUNDUP(Y211/H211,0)*0.00651),"")</f>
        <v>1.2369000000000001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507.3</v>
      </c>
      <c r="BN211" s="75">
        <f t="shared" si="33"/>
        <v>507.3</v>
      </c>
      <c r="BO211" s="75">
        <f t="shared" si="34"/>
        <v>1.043956043956044</v>
      </c>
      <c r="BP211" s="75">
        <f t="shared" si="35"/>
        <v>1.043956043956044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428</v>
      </c>
      <c r="Y213" s="53">
        <f t="shared" si="31"/>
        <v>429.59999999999997</v>
      </c>
      <c r="Z213" s="39">
        <f t="shared" si="36"/>
        <v>1.1652899999999999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472.94000000000005</v>
      </c>
      <c r="BN213" s="75">
        <f t="shared" si="33"/>
        <v>474.70799999999997</v>
      </c>
      <c r="BO213" s="75">
        <f t="shared" si="34"/>
        <v>0.97985347985348004</v>
      </c>
      <c r="BP213" s="75">
        <f t="shared" si="35"/>
        <v>0.98351648351648358</v>
      </c>
    </row>
    <row r="214" spans="1:68" ht="27" hidden="1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171</v>
      </c>
      <c r="Y215" s="53">
        <f t="shared" si="31"/>
        <v>172.79999999999998</v>
      </c>
      <c r="Z215" s="39">
        <f t="shared" si="36"/>
        <v>0.46872000000000003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188.95500000000001</v>
      </c>
      <c r="BN215" s="75">
        <f t="shared" si="33"/>
        <v>190.94400000000002</v>
      </c>
      <c r="BO215" s="75">
        <f t="shared" si="34"/>
        <v>0.39148351648351654</v>
      </c>
      <c r="BP215" s="75">
        <f t="shared" si="35"/>
        <v>0.39560439560439564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282</v>
      </c>
      <c r="Y216" s="53">
        <f t="shared" si="31"/>
        <v>283.2</v>
      </c>
      <c r="Z216" s="39">
        <f t="shared" si="36"/>
        <v>0.76817999999999997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312.315</v>
      </c>
      <c r="BN216" s="75">
        <f t="shared" si="33"/>
        <v>313.64400000000001</v>
      </c>
      <c r="BO216" s="75">
        <f t="shared" si="34"/>
        <v>0.64560439560439564</v>
      </c>
      <c r="BP216" s="75">
        <f t="shared" si="35"/>
        <v>0.64835164835164838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563.75</v>
      </c>
      <c r="Y217" s="41">
        <f>IFERROR(Y208/H208,"0")+IFERROR(Y209/H209,"0")+IFERROR(Y210/H210,"0")+IFERROR(Y211/H211,"0")+IFERROR(Y212/H212,"0")+IFERROR(Y213/H213,"0")+IFERROR(Y214/H214,"0")+IFERROR(Y215/H215,"0")+IFERROR(Y216/H216,"0")</f>
        <v>566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3.7719500000000004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1395</v>
      </c>
      <c r="Y218" s="41">
        <f>IFERROR(SUM(Y208:Y216),"0")</f>
        <v>1402.5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1</v>
      </c>
      <c r="Y220" s="53">
        <f>IFERROR(IF(X220="",0,CEILING((X220/$H220),1)*$H220),"")</f>
        <v>2.4</v>
      </c>
      <c r="Z220" s="39">
        <f>IFERROR(IF(Y220=0,"",ROUNDUP(Y220/H220,0)*0.00651),"")</f>
        <v>6.5100000000000002E-3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1.1050000000000002</v>
      </c>
      <c r="BN220" s="75">
        <f>IFERROR(Y220*I220/H220,"0")</f>
        <v>2.6520000000000001</v>
      </c>
      <c r="BO220" s="75">
        <f>IFERROR(1/J220*(X220/H220),"0")</f>
        <v>2.2893772893772895E-3</v>
      </c>
      <c r="BP220" s="75">
        <f>IFERROR(1/J220*(Y220/H220),"0")</f>
        <v>5.4945054945054949E-3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38</v>
      </c>
      <c r="Y221" s="53">
        <f>IFERROR(IF(X221="",0,CEILING((X221/$H221),1)*$H221),"")</f>
        <v>38.4</v>
      </c>
      <c r="Z221" s="39">
        <f>IFERROR(IF(Y221=0,"",ROUNDUP(Y221/H221,0)*0.00651),"")</f>
        <v>0.10416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41.990000000000009</v>
      </c>
      <c r="BN221" s="75">
        <f>IFERROR(Y221*I221/H221,"0")</f>
        <v>42.432000000000002</v>
      </c>
      <c r="BO221" s="75">
        <f>IFERROR(1/J221*(X221/H221),"0")</f>
        <v>8.6996336996337006E-2</v>
      </c>
      <c r="BP221" s="75">
        <f>IFERROR(1/J221*(Y221/H221),"0")</f>
        <v>8.7912087912087919E-2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16.25</v>
      </c>
      <c r="Y222" s="41">
        <f>IFERROR(Y220/H220,"0")+IFERROR(Y221/H221,"0")</f>
        <v>17</v>
      </c>
      <c r="Z222" s="41">
        <f>IFERROR(IF(Z220="",0,Z220),"0")+IFERROR(IF(Z221="",0,Z221),"0")</f>
        <v>0.11067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39</v>
      </c>
      <c r="Y223" s="41">
        <f>IFERROR(SUM(Y220:Y221),"0")</f>
        <v>40.799999999999997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1</v>
      </c>
      <c r="Y241" s="53">
        <f>IFERROR(IF(X241="",0,CEILING((X241/$H241),1)*$H241),"")</f>
        <v>2.16</v>
      </c>
      <c r="Z241" s="39">
        <f>IFERROR(IF(Y241=0,"",ROUNDUP(Y241/H241,0)*0.0059),"")</f>
        <v>5.8999999999999999E-3</v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1.087962962962963</v>
      </c>
      <c r="BN241" s="75">
        <f>IFERROR(Y241*I241/H241,"0")</f>
        <v>2.35</v>
      </c>
      <c r="BO241" s="75">
        <f>IFERROR(1/J241*(X241/H241),"0")</f>
        <v>2.1433470507544578E-3</v>
      </c>
      <c r="BP241" s="75">
        <f>IFERROR(1/J241*(Y241/H241),"0")</f>
        <v>4.6296296296296294E-3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0.46296296296296291</v>
      </c>
      <c r="Y243" s="41">
        <f>IFERROR(Y241/H241,"0")+IFERROR(Y242/H242,"0")</f>
        <v>1</v>
      </c>
      <c r="Z243" s="41">
        <f>IFERROR(IF(Z241="",0,Z241),"0")+IFERROR(IF(Z242="",0,Z242),"0")</f>
        <v>5.8999999999999999E-3</v>
      </c>
      <c r="AA243" s="64"/>
      <c r="AB243" s="64"/>
      <c r="AC243" s="64"/>
    </row>
    <row r="244" spans="1:68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1</v>
      </c>
      <c r="Y244" s="41">
        <f>IFERROR(SUM(Y241:Y242),"0")</f>
        <v>2.16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70</v>
      </c>
      <c r="Y274" s="53">
        <f>IFERROR(IF(X274="",0,CEILING((X274/$H274),1)*$H274),"")</f>
        <v>72</v>
      </c>
      <c r="Z274" s="39">
        <f>IFERROR(IF(Y274=0,"",ROUNDUP(Y274/H274,0)*0.00651),"")</f>
        <v>0.1953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77.350000000000009</v>
      </c>
      <c r="BN274" s="75">
        <f>IFERROR(Y274*I274/H274,"0")</f>
        <v>79.560000000000016</v>
      </c>
      <c r="BO274" s="75">
        <f>IFERROR(1/J274*(X274/H274),"0")</f>
        <v>0.16025641025641027</v>
      </c>
      <c r="BP274" s="75">
        <f>IFERROR(1/J274*(Y274/H274),"0")</f>
        <v>0.16483516483516486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62.350000000000009</v>
      </c>
      <c r="BN275" s="75">
        <f>IFERROR(Y275*I275/H275,"0")</f>
        <v>64.500000000000014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53.333333333333336</v>
      </c>
      <c r="Y276" s="41">
        <f>IFERROR(Y273/H273,"0")+IFERROR(Y274/H274,"0")+IFERROR(Y275/H275,"0")</f>
        <v>55</v>
      </c>
      <c r="Z276" s="41">
        <f>IFERROR(IF(Z273="",0,Z273),"0")+IFERROR(IF(Z274="",0,Z274),"0")+IFERROR(IF(Z275="",0,Z275),"0")</f>
        <v>0.35804999999999998</v>
      </c>
      <c r="AA276" s="64"/>
      <c r="AB276" s="64"/>
      <c r="AC276" s="64"/>
    </row>
    <row r="277" spans="1:68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128</v>
      </c>
      <c r="Y277" s="41">
        <f>IFERROR(SUM(Y273:Y275),"0")</f>
        <v>132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76</v>
      </c>
      <c r="Y322" s="53">
        <f>IFERROR(IF(X322="",0,CEILING((X322/$H322),1)*$H322),"")</f>
        <v>78</v>
      </c>
      <c r="Z322" s="39">
        <f>IFERROR(IF(Y322=0,"",ROUNDUP(Y322/H322,0)*0.01898),"")</f>
        <v>0.1898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81.056923076923084</v>
      </c>
      <c r="BN322" s="75">
        <f>IFERROR(Y322*I322/H322,"0")</f>
        <v>83.190000000000012</v>
      </c>
      <c r="BO322" s="75">
        <f>IFERROR(1/J322*(X322/H322),"0")</f>
        <v>0.15224358974358976</v>
      </c>
      <c r="BP322" s="75">
        <f>IFERROR(1/J322*(Y322/H322),"0")</f>
        <v>0.15625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9.7435897435897445</v>
      </c>
      <c r="Y324" s="41">
        <f>IFERROR(Y321/H321,"0")+IFERROR(Y322/H322,"0")+IFERROR(Y323/H323,"0")</f>
        <v>10</v>
      </c>
      <c r="Z324" s="41">
        <f>IFERROR(IF(Z321="",0,Z321),"0")+IFERROR(IF(Z322="",0,Z322),"0")+IFERROR(IF(Z323="",0,Z323),"0")</f>
        <v>0.1898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76</v>
      </c>
      <c r="Y325" s="41">
        <f>IFERROR(SUM(Y321:Y323),"0")</f>
        <v>78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21</v>
      </c>
      <c r="Y331" s="53">
        <f>IFERROR(IF(X331="",0,CEILING((X331/$H331),1)*$H331),"")</f>
        <v>22.95</v>
      </c>
      <c r="Z331" s="39">
        <f>IFERROR(IF(Y331=0,"",ROUNDUP(Y331/H331,0)*0.00651),"")</f>
        <v>5.8590000000000003E-2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23.71764705882353</v>
      </c>
      <c r="BN331" s="75">
        <f>IFERROR(Y331*I331/H331,"0")</f>
        <v>25.919999999999998</v>
      </c>
      <c r="BO331" s="75">
        <f>IFERROR(1/J331*(X331/H331),"0")</f>
        <v>4.5248868778280549E-2</v>
      </c>
      <c r="BP331" s="75">
        <f>IFERROR(1/J331*(Y331/H331),"0")</f>
        <v>4.9450549450549455E-2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8.2352941176470598</v>
      </c>
      <c r="Y332" s="41">
        <f>IFERROR(Y327/H327,"0")+IFERROR(Y328/H328,"0")+IFERROR(Y329/H329,"0")+IFERROR(Y330/H330,"0")+IFERROR(Y331/H331,"0")</f>
        <v>9</v>
      </c>
      <c r="Z332" s="41">
        <f>IFERROR(IF(Z327="",0,Z327),"0")+IFERROR(IF(Z328="",0,Z328),"0")+IFERROR(IF(Z329="",0,Z329),"0")+IFERROR(IF(Z330="",0,Z330),"0")+IFERROR(IF(Z331="",0,Z331),"0")</f>
        <v>5.8590000000000003E-2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21</v>
      </c>
      <c r="Y333" s="41">
        <f>IFERROR(SUM(Y327:Y331),"0")</f>
        <v>22.95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1759</v>
      </c>
      <c r="Y350" s="53">
        <f t="shared" ref="Y350:Y356" si="58">IFERROR(IF(X350="",0,CEILING((X350/$H350),1)*$H350),"")</f>
        <v>1770</v>
      </c>
      <c r="Z350" s="39">
        <f>IFERROR(IF(Y350=0,"",ROUNDUP(Y350/H350,0)*0.02175),"")</f>
        <v>2.5665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1815.288</v>
      </c>
      <c r="BN350" s="75">
        <f t="shared" ref="BN350:BN356" si="60">IFERROR(Y350*I350/H350,"0")</f>
        <v>1826.64</v>
      </c>
      <c r="BO350" s="75">
        <f t="shared" ref="BO350:BO356" si="61">IFERROR(1/J350*(X350/H350),"0")</f>
        <v>2.4430555555555555</v>
      </c>
      <c r="BP350" s="75">
        <f t="shared" ref="BP350:BP356" si="62">IFERROR(1/J350*(Y350/H350),"0")</f>
        <v>2.458333333333333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178</v>
      </c>
      <c r="Y351" s="53">
        <f t="shared" si="58"/>
        <v>180</v>
      </c>
      <c r="Z351" s="39">
        <f>IFERROR(IF(Y351=0,"",ROUNDUP(Y351/H351,0)*0.02175),"")</f>
        <v>0.26100000000000001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183.696</v>
      </c>
      <c r="BN351" s="75">
        <f t="shared" si="60"/>
        <v>185.76000000000002</v>
      </c>
      <c r="BO351" s="75">
        <f t="shared" si="61"/>
        <v>0.24722222222222223</v>
      </c>
      <c r="BP351" s="75">
        <f t="shared" si="62"/>
        <v>0.25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248</v>
      </c>
      <c r="Y352" s="53">
        <f t="shared" si="58"/>
        <v>255</v>
      </c>
      <c r="Z352" s="39">
        <f>IFERROR(IF(Y352=0,"",ROUNDUP(Y352/H352,0)*0.02175),"")</f>
        <v>0.36974999999999997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255.93600000000001</v>
      </c>
      <c r="BN352" s="75">
        <f t="shared" si="60"/>
        <v>263.16000000000003</v>
      </c>
      <c r="BO352" s="75">
        <f t="shared" si="61"/>
        <v>0.34444444444444444</v>
      </c>
      <c r="BP352" s="75">
        <f t="shared" si="62"/>
        <v>0.35416666666666663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1267</v>
      </c>
      <c r="Y353" s="53">
        <f t="shared" si="58"/>
        <v>1275</v>
      </c>
      <c r="Z353" s="39">
        <f>IFERROR(IF(Y353=0,"",ROUNDUP(Y353/H353,0)*0.02175),"")</f>
        <v>1.8487499999999999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1307.5440000000001</v>
      </c>
      <c r="BN353" s="75">
        <f t="shared" si="60"/>
        <v>1315.8</v>
      </c>
      <c r="BO353" s="75">
        <f t="shared" si="61"/>
        <v>1.7597222222222222</v>
      </c>
      <c r="BP353" s="75">
        <f t="shared" si="62"/>
        <v>1.7708333333333333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230.13333333333333</v>
      </c>
      <c r="Y357" s="41">
        <f>IFERROR(Y350/H350,"0")+IFERROR(Y351/H351,"0")+IFERROR(Y352/H352,"0")+IFERROR(Y353/H353,"0")+IFERROR(Y354/H354,"0")+IFERROR(Y355/H355,"0")+IFERROR(Y356/H356,"0")</f>
        <v>232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5.0459999999999994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3452</v>
      </c>
      <c r="Y358" s="41">
        <f>IFERROR(SUM(Y350:Y356),"0")</f>
        <v>3480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454</v>
      </c>
      <c r="Y360" s="53">
        <f>IFERROR(IF(X360="",0,CEILING((X360/$H360),1)*$H360),"")</f>
        <v>465</v>
      </c>
      <c r="Z360" s="39">
        <f>IFERROR(IF(Y360=0,"",ROUNDUP(Y360/H360,0)*0.02175),"")</f>
        <v>0.6742499999999999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468.52800000000002</v>
      </c>
      <c r="BN360" s="75">
        <f>IFERROR(Y360*I360/H360,"0")</f>
        <v>479.88</v>
      </c>
      <c r="BO360" s="75">
        <f>IFERROR(1/J360*(X360/H360),"0")</f>
        <v>0.63055555555555554</v>
      </c>
      <c r="BP360" s="75">
        <f>IFERROR(1/J360*(Y360/H360),"0")</f>
        <v>0.64583333333333326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30.266666666666666</v>
      </c>
      <c r="Y362" s="41">
        <f>IFERROR(Y360/H360,"0")+IFERROR(Y361/H361,"0")</f>
        <v>31</v>
      </c>
      <c r="Z362" s="41">
        <f>IFERROR(IF(Z360="",0,Z360),"0")+IFERROR(IF(Z361="",0,Z361),"0")</f>
        <v>0.6742499999999999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454</v>
      </c>
      <c r="Y363" s="41">
        <f>IFERROR(SUM(Y360:Y361),"0")</f>
        <v>465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hidden="1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681</v>
      </c>
      <c r="Y386" s="53">
        <f>IFERROR(IF(X386="",0,CEILING((X386/$H386),1)*$H386),"")</f>
        <v>684</v>
      </c>
      <c r="Z386" s="39">
        <f>IFERROR(IF(Y386=0,"",ROUNDUP(Y386/H386,0)*0.01898),"")</f>
        <v>1.44248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720.27100000000007</v>
      </c>
      <c r="BN386" s="75">
        <f>IFERROR(Y386*I386/H386,"0")</f>
        <v>723.44399999999996</v>
      </c>
      <c r="BO386" s="75">
        <f>IFERROR(1/J386*(X386/H386),"0")</f>
        <v>1.1822916666666667</v>
      </c>
      <c r="BP386" s="75">
        <f>IFERROR(1/J386*(Y386/H386),"0")</f>
        <v>1.1875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75.666666666666671</v>
      </c>
      <c r="Y388" s="41">
        <f>IFERROR(Y386/H386,"0")+IFERROR(Y387/H387,"0")</f>
        <v>76</v>
      </c>
      <c r="Z388" s="41">
        <f>IFERROR(IF(Z386="",0,Z386),"0")+IFERROR(IF(Z387="",0,Z387),"0")</f>
        <v>1.44248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681</v>
      </c>
      <c r="Y389" s="41">
        <f>IFERROR(SUM(Y386:Y387),"0")</f>
        <v>684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3</v>
      </c>
      <c r="Y429" s="53">
        <f>IFERROR(IF(X429="",0,CEILING((X429/$H429),1)*$H429),"")</f>
        <v>3.5999999999999996</v>
      </c>
      <c r="Z429" s="39">
        <f>IFERROR(IF(Y429=0,"",ROUNDUP(Y429/H429,0)*0.00651),"")</f>
        <v>1.9529999999999999E-2</v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5.2500000000000009</v>
      </c>
      <c r="BN429" s="75">
        <f>IFERROR(Y429*I429/H429,"0")</f>
        <v>6.3</v>
      </c>
      <c r="BO429" s="75">
        <f>IFERROR(1/J429*(X429/H429),"0")</f>
        <v>1.3736263736263738E-2</v>
      </c>
      <c r="BP429" s="75">
        <f>IFERROR(1/J429*(Y429/H429),"0")</f>
        <v>1.6483516483516484E-2</v>
      </c>
    </row>
    <row r="430" spans="1:68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2.5</v>
      </c>
      <c r="Y430" s="41">
        <f>IFERROR(Y429/H429,"0")</f>
        <v>3</v>
      </c>
      <c r="Z430" s="41">
        <f>IFERROR(IF(Z429="",0,Z429),"0")</f>
        <v>1.9529999999999999E-2</v>
      </c>
      <c r="AA430" s="64"/>
      <c r="AB430" s="64"/>
      <c r="AC430" s="64"/>
    </row>
    <row r="431" spans="1:68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3</v>
      </c>
      <c r="Y431" s="41">
        <f>IFERROR(SUM(Y429:Y429),"0")</f>
        <v>3.5999999999999996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15</v>
      </c>
      <c r="Y440" s="53">
        <f t="shared" ref="Y440:Y452" si="69">IFERROR(IF(X440="",0,CEILING((X440/$H440),1)*$H440),"")</f>
        <v>15.84</v>
      </c>
      <c r="Z440" s="39">
        <f t="shared" ref="Z440:Z445" si="70">IFERROR(IF(Y440=0,"",ROUNDUP(Y440/H440,0)*0.01196),"")</f>
        <v>3.5880000000000002E-2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16.02272727272727</v>
      </c>
      <c r="BN440" s="75">
        <f t="shared" ref="BN440:BN452" si="72">IFERROR(Y440*I440/H440,"0")</f>
        <v>16.919999999999998</v>
      </c>
      <c r="BO440" s="75">
        <f t="shared" ref="BO440:BO452" si="73">IFERROR(1/J440*(X440/H440),"0")</f>
        <v>2.7316433566433568E-2</v>
      </c>
      <c r="BP440" s="75">
        <f t="shared" ref="BP440:BP452" si="74">IFERROR(1/J440*(Y440/H440),"0")</f>
        <v>2.8846153846153848E-2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334</v>
      </c>
      <c r="Y442" s="53">
        <f t="shared" si="69"/>
        <v>337.92</v>
      </c>
      <c r="Z442" s="39">
        <f t="shared" si="70"/>
        <v>0.76544000000000001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356.77272727272725</v>
      </c>
      <c r="BN442" s="75">
        <f t="shared" si="72"/>
        <v>360.96</v>
      </c>
      <c r="BO442" s="75">
        <f t="shared" si="73"/>
        <v>0.60824592074592077</v>
      </c>
      <c r="BP442" s="75">
        <f t="shared" si="74"/>
        <v>0.61538461538461542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357</v>
      </c>
      <c r="Y444" s="53">
        <f t="shared" si="69"/>
        <v>359.04</v>
      </c>
      <c r="Z444" s="39">
        <f t="shared" si="70"/>
        <v>0.81328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381.34090909090901</v>
      </c>
      <c r="BN444" s="75">
        <f t="shared" si="72"/>
        <v>383.52</v>
      </c>
      <c r="BO444" s="75">
        <f t="shared" si="73"/>
        <v>0.65013111888111885</v>
      </c>
      <c r="BP444" s="75">
        <f t="shared" si="74"/>
        <v>0.65384615384615385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133.71212121212119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135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1.6146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706</v>
      </c>
      <c r="Y454" s="41">
        <f>IFERROR(SUM(Y440:Y452),"0")</f>
        <v>712.8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294</v>
      </c>
      <c r="Y456" s="53">
        <f>IFERROR(IF(X456="",0,CEILING((X456/$H456),1)*$H456),"")</f>
        <v>295.68</v>
      </c>
      <c r="Z456" s="39">
        <f>IFERROR(IF(Y456=0,"",ROUNDUP(Y456/H456,0)*0.01196),"")</f>
        <v>0.66976000000000002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314.0454545454545</v>
      </c>
      <c r="BN456" s="75">
        <f>IFERROR(Y456*I456/H456,"0")</f>
        <v>315.83999999999997</v>
      </c>
      <c r="BO456" s="75">
        <f>IFERROR(1/J456*(X456/H456),"0")</f>
        <v>0.53540209790209792</v>
      </c>
      <c r="BP456" s="75">
        <f>IFERROR(1/J456*(Y456/H456),"0")</f>
        <v>0.53846153846153855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55.68181818181818</v>
      </c>
      <c r="Y459" s="41">
        <f>IFERROR(Y456/H456,"0")+IFERROR(Y457/H457,"0")+IFERROR(Y458/H458,"0")</f>
        <v>56</v>
      </c>
      <c r="Z459" s="41">
        <f>IFERROR(IF(Z456="",0,Z456),"0")+IFERROR(IF(Z457="",0,Z457),"0")+IFERROR(IF(Z458="",0,Z458),"0")</f>
        <v>0.66976000000000002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294</v>
      </c>
      <c r="Y460" s="41">
        <f>IFERROR(SUM(Y456:Y458),"0")</f>
        <v>295.68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285</v>
      </c>
      <c r="Y462" s="53">
        <f t="shared" ref="Y462:Y468" si="75">IFERROR(IF(X462="",0,CEILING((X462/$H462),1)*$H462),"")</f>
        <v>285.12</v>
      </c>
      <c r="Z462" s="39">
        <f>IFERROR(IF(Y462=0,"",ROUNDUP(Y462/H462,0)*0.01196),"")</f>
        <v>0.64583999999999997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304.43181818181813</v>
      </c>
      <c r="BN462" s="75">
        <f t="shared" ref="BN462:BN468" si="77">IFERROR(Y462*I462/H462,"0")</f>
        <v>304.55999999999995</v>
      </c>
      <c r="BO462" s="75">
        <f t="shared" ref="BO462:BO468" si="78">IFERROR(1/J462*(X462/H462),"0")</f>
        <v>0.51901223776223782</v>
      </c>
      <c r="BP462" s="75">
        <f t="shared" ref="BP462:BP468" si="79">IFERROR(1/J462*(Y462/H462),"0")</f>
        <v>0.51923076923076927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231</v>
      </c>
      <c r="Y463" s="53">
        <f t="shared" si="75"/>
        <v>232.32000000000002</v>
      </c>
      <c r="Z463" s="39">
        <f>IFERROR(IF(Y463=0,"",ROUNDUP(Y463/H463,0)*0.01196),"")</f>
        <v>0.52624000000000004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246.74999999999997</v>
      </c>
      <c r="BN463" s="75">
        <f t="shared" si="77"/>
        <v>248.16000000000003</v>
      </c>
      <c r="BO463" s="75">
        <f t="shared" si="78"/>
        <v>0.42067307692307693</v>
      </c>
      <c r="BP463" s="75">
        <f t="shared" si="79"/>
        <v>0.42307692307692313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433</v>
      </c>
      <c r="Y464" s="53">
        <f t="shared" si="75"/>
        <v>438.24</v>
      </c>
      <c r="Z464" s="39">
        <f>IFERROR(IF(Y464=0,"",ROUNDUP(Y464/H464,0)*0.01196),"")</f>
        <v>0.99268000000000001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462.52272727272725</v>
      </c>
      <c r="BN464" s="75">
        <f t="shared" si="77"/>
        <v>468.12</v>
      </c>
      <c r="BO464" s="75">
        <f t="shared" si="78"/>
        <v>0.78853438228438222</v>
      </c>
      <c r="BP464" s="75">
        <f t="shared" si="79"/>
        <v>0.79807692307692313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179.73484848484847</v>
      </c>
      <c r="Y469" s="41">
        <f>IFERROR(Y462/H462,"0")+IFERROR(Y463/H463,"0")+IFERROR(Y464/H464,"0")+IFERROR(Y465/H465,"0")+IFERROR(Y466/H466,"0")+IFERROR(Y467/H467,"0")+IFERROR(Y468/H468,"0")</f>
        <v>181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2.1647600000000002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949</v>
      </c>
      <c r="Y470" s="41">
        <f>IFERROR(SUM(Y462:Y468),"0")</f>
        <v>955.68000000000006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10902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11026.47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11511.723700001254</v>
      </c>
      <c r="Y515" s="41">
        <f>IFERROR(SUM(BN22:BN511),"0")</f>
        <v>11643.085999999999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19</v>
      </c>
      <c r="Y516" s="42">
        <f>ROUNDUP(SUM(BP22:BP511),0)</f>
        <v>19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11986.723700001254</v>
      </c>
      <c r="Y517" s="41">
        <f>GrossWeightTotalR+PalletQtyTotalR*25</f>
        <v>12118.085999999999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1853.6835467909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1875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21.560840000000002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216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231</v>
      </c>
      <c r="E524" s="50">
        <f>IFERROR(Y89*1,"0")+IFERROR(Y90*1,"0")+IFERROR(Y91*1,"0")+IFERROR(Y95*1,"0")+IFERROR(Y96*1,"0")+IFERROR(Y97*1,"0")+IFERROR(Y98*1,"0")+IFERROR(Y99*1,"0")+IFERROR(Y100*1,"0")</f>
        <v>198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1074.3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142.80000000000001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2332.5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132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100.95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3945</v>
      </c>
      <c r="U524" s="50">
        <f>IFERROR(Y375*1,"0")+IFERROR(Y376*1,"0")+IFERROR(Y377*1,"0")+IFERROR(Y378*1,"0")+IFERROR(Y382*1,"0")+IFERROR(Y386*1,"0")+IFERROR(Y387*1,"0")+IFERROR(Y391*1,"0")</f>
        <v>684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3.5999999999999996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1964.1599999999999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267,00"/>
        <filter val="1 395,00"/>
        <filter val="1 759,00"/>
        <filter val="1 853,68"/>
        <filter val="1,00"/>
        <filter val="10 902,00"/>
        <filter val="102,00"/>
        <filter val="11 511,72"/>
        <filter val="11 986,72"/>
        <filter val="12,00"/>
        <filter val="128,00"/>
        <filter val="132,00"/>
        <filter val="133,71"/>
        <filter val="138,00"/>
        <filter val="15,00"/>
        <filter val="150,74"/>
        <filter val="16,00"/>
        <filter val="16,25"/>
        <filter val="16,57"/>
        <filter val="165,00"/>
        <filter val="171,00"/>
        <filter val="178,00"/>
        <filter val="179,73"/>
        <filter val="181,30"/>
        <filter val="19"/>
        <filter val="19,56"/>
        <filter val="19,91"/>
        <filter val="197,00"/>
        <filter val="2,50"/>
        <filter val="2,56"/>
        <filter val="20,00"/>
        <filter val="20,83"/>
        <filter val="203,00"/>
        <filter val="21,00"/>
        <filter val="215,00"/>
        <filter val="22,00"/>
        <filter val="225,00"/>
        <filter val="230,13"/>
        <filter val="231,00"/>
        <filter val="243,00"/>
        <filter val="248,00"/>
        <filter val="282,00"/>
        <filter val="285,00"/>
        <filter val="294,00"/>
        <filter val="3 452,00"/>
        <filter val="3,00"/>
        <filter val="30,00"/>
        <filter val="30,27"/>
        <filter val="300,00"/>
        <filter val="32,11"/>
        <filter val="33,00"/>
        <filter val="332,00"/>
        <filter val="334,00"/>
        <filter val="357,00"/>
        <filter val="38,00"/>
        <filter val="39,00"/>
        <filter val="42,00"/>
        <filter val="42,86"/>
        <filter val="428,00"/>
        <filter val="433,00"/>
        <filter val="454,00"/>
        <filter val="456,00"/>
        <filter val="492,00"/>
        <filter val="53,33"/>
        <filter val="55,68"/>
        <filter val="563,75"/>
        <filter val="58,00"/>
        <filter val="681,00"/>
        <filter val="7,78"/>
        <filter val="70,00"/>
        <filter val="706,00"/>
        <filter val="735,00"/>
        <filter val="75,67"/>
        <filter val="76,00"/>
        <filter val="8,00"/>
        <filter val="8,24"/>
        <filter val="80,00"/>
        <filter val="85,00"/>
        <filter val="879,00"/>
        <filter val="9,74"/>
        <filter val="949,00"/>
        <filter val="97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