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2F1A0A56-7AE7-465A-AB15-ED9707E1BC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" i="1" l="1"/>
  <c r="O42" i="1"/>
  <c r="T42" i="1" s="1"/>
  <c r="O41" i="1"/>
  <c r="S41" i="1" s="1"/>
  <c r="T41" i="1" l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5" i="1"/>
  <c r="T25" i="1" s="1"/>
  <c r="O26" i="1"/>
  <c r="T26" i="1" s="1"/>
  <c r="O27" i="1"/>
  <c r="T27" i="1" s="1"/>
  <c r="O22" i="1"/>
  <c r="T22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T6" i="1" s="1"/>
  <c r="K39" i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K22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AF19" i="1"/>
  <c r="K19" i="1"/>
  <c r="K18" i="1"/>
  <c r="K17" i="1"/>
  <c r="AF16" i="1"/>
  <c r="K16" i="1"/>
  <c r="AF15" i="1"/>
  <c r="K15" i="1"/>
  <c r="AF14" i="1"/>
  <c r="K14" i="1"/>
  <c r="AF13" i="1"/>
  <c r="K13" i="1"/>
  <c r="AF12" i="1"/>
  <c r="K12" i="1"/>
  <c r="K42" i="1"/>
  <c r="K41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7" i="1" l="1"/>
  <c r="AF17" i="1" s="1"/>
  <c r="AF5" i="1" s="1"/>
  <c r="P18" i="1"/>
  <c r="AF18" i="1" s="1"/>
  <c r="P5" i="1"/>
  <c r="S6" i="1"/>
  <c r="S38" i="1"/>
  <c r="S36" i="1"/>
  <c r="S34" i="1"/>
  <c r="S32" i="1"/>
  <c r="S30" i="1"/>
  <c r="S28" i="1"/>
  <c r="S27" i="1"/>
  <c r="S25" i="1"/>
  <c r="S23" i="1"/>
  <c r="S20" i="1"/>
  <c r="S18" i="1"/>
  <c r="S16" i="1"/>
  <c r="S14" i="1"/>
  <c r="S12" i="1"/>
  <c r="S10" i="1"/>
  <c r="S8" i="1"/>
  <c r="S39" i="1"/>
  <c r="S37" i="1"/>
  <c r="S35" i="1"/>
  <c r="S33" i="1"/>
  <c r="S31" i="1"/>
  <c r="S29" i="1"/>
  <c r="S22" i="1"/>
  <c r="S26" i="1"/>
  <c r="S24" i="1"/>
  <c r="S21" i="1"/>
  <c r="S19" i="1"/>
  <c r="S15" i="1"/>
  <c r="S13" i="1"/>
  <c r="S11" i="1"/>
  <c r="S9" i="1"/>
  <c r="S7" i="1"/>
  <c r="O5" i="1"/>
  <c r="K5" i="1"/>
  <c r="S17" i="1" l="1"/>
</calcChain>
</file>

<file path=xl/sharedStrings.xml><?xml version="1.0" encoding="utf-8"?>
<sst xmlns="http://schemas.openxmlformats.org/spreadsheetml/2006/main" count="151" uniqueCount="83">
  <si>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</si>
  <si>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</si>
  <si>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</si>
  <si>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</si>
  <si>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</si>
  <si>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</si>
  <si>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</si>
  <si>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</si>
  <si>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</si>
  <si>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</si>
  <si>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</si>
  <si>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</si>
  <si>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</si>
  <si>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</si>
  <si>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</si>
  <si>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</si>
  <si>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</si>
  <si>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</si>
  <si>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</si>
  <si>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</si>
  <si>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</si>
  <si>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</si>
  <si>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</si>
  <si>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</si>
  <si>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</si>
  <si>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</si>
  <si>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</si>
  <si>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</si>
  <si>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</si>
  <si>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</si>
  <si>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</si>
  <si>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</si>
  <si>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</si>
  <si>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</si>
  <si>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</si>
  <si>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</si>
  <si>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</si>
  <si>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</si>
  <si>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</si>
  <si>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</si>
  <si>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</si>
  <si>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</si>
  <si>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</si>
  <si>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</si>
  <si>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</si>
  <si>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</si>
  <si>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</si>
  <si>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</si>
  <si>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</si>
  <si>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</si>
  <si>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</si>
  <si>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</si>
  <si>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</si>
  <si>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</si>
  <si>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</si>
  <si>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</si>
  <si>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</si>
  <si>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</si>
  <si>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</si>
  <si>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</si>
  <si>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</si>
  <si>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</si>
  <si>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</si>
  <si>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</si>
  <si>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Российский  50% 200гр    Останкино</t>
  </si>
  <si>
    <t>дубль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</si>
  <si>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</si>
  <si>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</si>
  <si>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</si>
  <si>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</si>
  <si>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</si>
  <si>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</si>
  <si>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</si>
  <si>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</si>
  <si>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</si>
  <si>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</si>
  <si>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</si>
  <si>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</si>
  <si>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У_9988421 Творожный Сыр 60 % С маринованными огурчиками и укропом  Останкино</t>
  </si>
  <si>
    <t>уценка</t>
  </si>
  <si>
    <t>нет потребности</t>
  </si>
  <si>
    <t>нет потребности / 05,05,25 в уценку 71кг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</si>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</sst>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211.19899999999998</v>
      </c>
      <c r="F5" s="4">
        <f>SUM(F6:F497)</f>
        <v>1184.0450000000001</v>
      </c>
      <c r="G5" s="7"/>
      <c r="H5" s="1"/>
      <c r="I5" s="1"/>
      <c r="J5" s="4">
        <f t="shared" ref="J5:Q5" si="0">SUM(J6:J497)</f>
        <v>222</v>
      </c>
      <c r="K5" s="4">
        <f t="shared" si="0"/>
        <v>-10.801000000000002</v>
      </c>
      <c r="L5" s="4">
        <f t="shared" si="0"/>
        <v>0</v>
      </c>
      <c r="M5" s="4">
        <f t="shared" si="0"/>
        <v>0</v>
      </c>
      <c r="N5" s="4">
        <f t="shared" si="0"/>
        <v>452.2</v>
      </c>
      <c r="O5" s="4">
        <f t="shared" si="0"/>
        <v>42.23980000000001</v>
      </c>
      <c r="P5" s="4">
        <f t="shared" si="0"/>
        <v>98</v>
      </c>
      <c r="Q5" s="4">
        <f t="shared" si="0"/>
        <v>0</v>
      </c>
      <c r="R5" s="1"/>
      <c r="S5" s="1"/>
      <c r="T5" s="1"/>
      <c r="U5" s="4">
        <f t="shared" ref="U5:AD5" si="1">SUM(U6:U497)</f>
        <v>50.014599999999994</v>
      </c>
      <c r="V5" s="4">
        <f t="shared" si="1"/>
        <v>45.18</v>
      </c>
      <c r="W5" s="4">
        <f t="shared" si="1"/>
        <v>56.931000000000004</v>
      </c>
      <c r="X5" s="4">
        <f t="shared" si="1"/>
        <v>69.763199999999998</v>
      </c>
      <c r="Y5" s="4">
        <f t="shared" si="1"/>
        <v>121.79459999999997</v>
      </c>
      <c r="Z5" s="4">
        <f t="shared" si="1"/>
        <v>89.576599999999985</v>
      </c>
      <c r="AA5" s="4">
        <f t="shared" si="1"/>
        <v>127.32220000000001</v>
      </c>
      <c r="AB5" s="4">
        <f t="shared" si="1"/>
        <v>124.80280000000002</v>
      </c>
      <c r="AC5" s="4">
        <f t="shared" si="1"/>
        <v>94.143199999999993</v>
      </c>
      <c r="AD5" s="4">
        <f t="shared" si="1"/>
        <v>88.141000000000005</v>
      </c>
      <c r="AE5" s="1"/>
      <c r="AF5" s="4">
        <f>SUM(AF6:AF497)</f>
        <v>19.84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101</v>
      </c>
      <c r="D6" s="1">
        <v>1</v>
      </c>
      <c r="E6" s="1">
        <v>4</v>
      </c>
      <c r="F6" s="1">
        <v>98</v>
      </c>
      <c r="G6" s="7">
        <v>0.14000000000000001</v>
      </c>
      <c r="H6" s="1">
        <v>180</v>
      </c>
      <c r="I6" s="1">
        <v>9988421</v>
      </c>
      <c r="J6" s="1">
        <v>4</v>
      </c>
      <c r="K6" s="1">
        <f t="shared" ref="K6:K39" si="2">E6-J6</f>
        <v>0</v>
      </c>
      <c r="L6" s="1"/>
      <c r="M6" s="1"/>
      <c r="N6" s="1"/>
      <c r="O6" s="1">
        <f>E6/5</f>
        <v>0.8</v>
      </c>
      <c r="P6" s="5"/>
      <c r="Q6" s="5"/>
      <c r="R6" s="1"/>
      <c r="S6" s="1">
        <f>(F6+N6+P6)/O6</f>
        <v>122.5</v>
      </c>
      <c r="T6" s="1">
        <f>(F6+N6)/O6</f>
        <v>122.5</v>
      </c>
      <c r="U6" s="1">
        <v>2.2000000000000002</v>
      </c>
      <c r="V6" s="1">
        <v>0.8</v>
      </c>
      <c r="W6" s="1">
        <v>2</v>
      </c>
      <c r="X6" s="1">
        <v>0.2</v>
      </c>
      <c r="Y6" s="1">
        <v>2.2000000000000002</v>
      </c>
      <c r="Z6" s="1">
        <v>0.6</v>
      </c>
      <c r="AA6" s="1">
        <v>1.4</v>
      </c>
      <c r="AB6" s="1">
        <v>2</v>
      </c>
      <c r="AC6" s="1">
        <v>8.1999999999999993</v>
      </c>
      <c r="AD6" s="1">
        <v>3.6</v>
      </c>
      <c r="AE6" s="31" t="s">
        <v>82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17</v>
      </c>
      <c r="D7" s="1"/>
      <c r="E7" s="1">
        <v>3</v>
      </c>
      <c r="F7" s="1">
        <v>13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/>
      <c r="O7" s="1">
        <f t="shared" ref="O7:O39" si="3">E7/5</f>
        <v>0.6</v>
      </c>
      <c r="P7" s="5"/>
      <c r="Q7" s="5"/>
      <c r="R7" s="1"/>
      <c r="S7" s="1">
        <f t="shared" ref="S7:S39" si="4">(F7+N7+P7)/O7</f>
        <v>21.666666666666668</v>
      </c>
      <c r="T7" s="1">
        <f t="shared" ref="T7:T39" si="5">(F7+N7)/O7</f>
        <v>21.666666666666668</v>
      </c>
      <c r="U7" s="1">
        <v>0.6</v>
      </c>
      <c r="V7" s="1">
        <v>0.4</v>
      </c>
      <c r="W7" s="1">
        <v>1.6</v>
      </c>
      <c r="X7" s="1">
        <v>2.4</v>
      </c>
      <c r="Y7" s="1">
        <v>4.4000000000000004</v>
      </c>
      <c r="Z7" s="1">
        <v>2</v>
      </c>
      <c r="AA7" s="1">
        <v>3.4</v>
      </c>
      <c r="AB7" s="1">
        <v>4.4000000000000004</v>
      </c>
      <c r="AC7" s="1">
        <v>3.2</v>
      </c>
      <c r="AD7" s="1">
        <v>1.8</v>
      </c>
      <c r="AE7" s="15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24</v>
      </c>
      <c r="D8" s="1"/>
      <c r="E8" s="1">
        <v>4</v>
      </c>
      <c r="F8" s="1">
        <v>20</v>
      </c>
      <c r="G8" s="7">
        <v>0.18</v>
      </c>
      <c r="H8" s="1">
        <v>270</v>
      </c>
      <c r="I8" s="1">
        <v>9988445</v>
      </c>
      <c r="J8" s="1">
        <v>4</v>
      </c>
      <c r="K8" s="1">
        <f t="shared" si="2"/>
        <v>0</v>
      </c>
      <c r="L8" s="1"/>
      <c r="M8" s="1"/>
      <c r="N8" s="1"/>
      <c r="O8" s="1">
        <f t="shared" si="3"/>
        <v>0.8</v>
      </c>
      <c r="P8" s="5"/>
      <c r="Q8" s="5"/>
      <c r="R8" s="1"/>
      <c r="S8" s="1">
        <f t="shared" si="4"/>
        <v>25</v>
      </c>
      <c r="T8" s="1">
        <f t="shared" si="5"/>
        <v>25</v>
      </c>
      <c r="U8" s="1">
        <v>1.2</v>
      </c>
      <c r="V8" s="1">
        <v>0.4</v>
      </c>
      <c r="W8" s="1">
        <v>0.8</v>
      </c>
      <c r="X8" s="1">
        <v>2.8</v>
      </c>
      <c r="Y8" s="1">
        <v>3.8</v>
      </c>
      <c r="Z8" s="1">
        <v>2.4</v>
      </c>
      <c r="AA8" s="1">
        <v>4</v>
      </c>
      <c r="AB8" s="1">
        <v>4</v>
      </c>
      <c r="AC8" s="1">
        <v>4.2</v>
      </c>
      <c r="AD8" s="1">
        <v>1.6</v>
      </c>
      <c r="AE8" s="15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40</v>
      </c>
      <c r="B9" s="11" t="s">
        <v>35</v>
      </c>
      <c r="C9" s="11">
        <v>21</v>
      </c>
      <c r="D9" s="11"/>
      <c r="E9" s="11">
        <v>6</v>
      </c>
      <c r="F9" s="11">
        <v>15</v>
      </c>
      <c r="G9" s="12">
        <v>0</v>
      </c>
      <c r="H9" s="11" t="e">
        <v>#N/A</v>
      </c>
      <c r="I9" s="11" t="s">
        <v>41</v>
      </c>
      <c r="J9" s="11">
        <v>5</v>
      </c>
      <c r="K9" s="11">
        <f t="shared" si="2"/>
        <v>1</v>
      </c>
      <c r="L9" s="11"/>
      <c r="M9" s="11"/>
      <c r="N9" s="11"/>
      <c r="O9" s="11">
        <f t="shared" si="3"/>
        <v>1.2</v>
      </c>
      <c r="P9" s="13"/>
      <c r="Q9" s="13"/>
      <c r="R9" s="11"/>
      <c r="S9" s="11">
        <f t="shared" si="4"/>
        <v>12.5</v>
      </c>
      <c r="T9" s="11">
        <f t="shared" si="5"/>
        <v>12.5</v>
      </c>
      <c r="U9" s="11">
        <v>0</v>
      </c>
      <c r="V9" s="11">
        <v>1</v>
      </c>
      <c r="W9" s="11">
        <v>1</v>
      </c>
      <c r="X9" s="11">
        <v>0.2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5" t="s">
        <v>37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42</v>
      </c>
      <c r="B10" s="11" t="s">
        <v>35</v>
      </c>
      <c r="C10" s="11">
        <v>21</v>
      </c>
      <c r="D10" s="11"/>
      <c r="E10" s="11">
        <v>6</v>
      </c>
      <c r="F10" s="11">
        <v>15</v>
      </c>
      <c r="G10" s="12">
        <v>0</v>
      </c>
      <c r="H10" s="11" t="e">
        <v>#N/A</v>
      </c>
      <c r="I10" s="11" t="s">
        <v>41</v>
      </c>
      <c r="J10" s="11">
        <v>5</v>
      </c>
      <c r="K10" s="11">
        <f t="shared" si="2"/>
        <v>1</v>
      </c>
      <c r="L10" s="11"/>
      <c r="M10" s="11"/>
      <c r="N10" s="11"/>
      <c r="O10" s="11">
        <f t="shared" si="3"/>
        <v>1.2</v>
      </c>
      <c r="P10" s="13"/>
      <c r="Q10" s="13"/>
      <c r="R10" s="11"/>
      <c r="S10" s="11">
        <f t="shared" si="4"/>
        <v>12.5</v>
      </c>
      <c r="T10" s="11">
        <f t="shared" si="5"/>
        <v>12.5</v>
      </c>
      <c r="U10" s="11">
        <v>0</v>
      </c>
      <c r="V10" s="11">
        <v>0.4</v>
      </c>
      <c r="W10" s="11">
        <v>1.6</v>
      </c>
      <c r="X10" s="11">
        <v>0.2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5" t="s">
        <v>37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43</v>
      </c>
      <c r="B11" s="11" t="s">
        <v>35</v>
      </c>
      <c r="C11" s="11">
        <v>24</v>
      </c>
      <c r="D11" s="11"/>
      <c r="E11" s="11">
        <v>2</v>
      </c>
      <c r="F11" s="11">
        <v>22</v>
      </c>
      <c r="G11" s="12">
        <v>0</v>
      </c>
      <c r="H11" s="11" t="e">
        <v>#N/A</v>
      </c>
      <c r="I11" s="11" t="s">
        <v>41</v>
      </c>
      <c r="J11" s="11">
        <v>2</v>
      </c>
      <c r="K11" s="11">
        <f t="shared" si="2"/>
        <v>0</v>
      </c>
      <c r="L11" s="11"/>
      <c r="M11" s="11"/>
      <c r="N11" s="11"/>
      <c r="O11" s="11">
        <f t="shared" si="3"/>
        <v>0.4</v>
      </c>
      <c r="P11" s="13"/>
      <c r="Q11" s="13"/>
      <c r="R11" s="11"/>
      <c r="S11" s="11">
        <f t="shared" si="4"/>
        <v>55</v>
      </c>
      <c r="T11" s="11">
        <f t="shared" si="5"/>
        <v>55</v>
      </c>
      <c r="U11" s="11">
        <v>0</v>
      </c>
      <c r="V11" s="11">
        <v>0.6</v>
      </c>
      <c r="W11" s="11">
        <v>0.8</v>
      </c>
      <c r="X11" s="11">
        <v>0.2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5" t="s">
        <v>37</v>
      </c>
      <c r="AF11" s="1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0.4</v>
      </c>
      <c r="Y12" s="1">
        <v>0</v>
      </c>
      <c r="Z12" s="1">
        <v>0.2</v>
      </c>
      <c r="AA12" s="1">
        <v>0.4</v>
      </c>
      <c r="AB12" s="1">
        <v>0</v>
      </c>
      <c r="AC12" s="1">
        <v>0.4</v>
      </c>
      <c r="AD12" s="1">
        <v>0.6</v>
      </c>
      <c r="AE12" s="15" t="s">
        <v>37</v>
      </c>
      <c r="AF12" s="1">
        <f t="shared" ref="AF12:AF21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35</v>
      </c>
      <c r="C13" s="1">
        <v>4</v>
      </c>
      <c r="D13" s="1"/>
      <c r="E13" s="1">
        <v>1</v>
      </c>
      <c r="F13" s="1">
        <v>3</v>
      </c>
      <c r="G13" s="7">
        <v>0.4</v>
      </c>
      <c r="H13" s="1">
        <v>270</v>
      </c>
      <c r="I13" s="1">
        <v>9988476</v>
      </c>
      <c r="J13" s="1">
        <v>1</v>
      </c>
      <c r="K13" s="1">
        <f t="shared" si="2"/>
        <v>0</v>
      </c>
      <c r="L13" s="1"/>
      <c r="M13" s="1"/>
      <c r="N13" s="1"/>
      <c r="O13" s="1">
        <f t="shared" si="3"/>
        <v>0.2</v>
      </c>
      <c r="P13" s="5">
        <v>10</v>
      </c>
      <c r="Q13" s="5"/>
      <c r="R13" s="1"/>
      <c r="S13" s="1">
        <f t="shared" si="4"/>
        <v>65</v>
      </c>
      <c r="T13" s="1">
        <f t="shared" si="5"/>
        <v>15</v>
      </c>
      <c r="U13" s="1">
        <v>0.4</v>
      </c>
      <c r="V13" s="1">
        <v>1</v>
      </c>
      <c r="W13" s="1">
        <v>0.4</v>
      </c>
      <c r="X13" s="1">
        <v>1.2</v>
      </c>
      <c r="Y13" s="1">
        <v>3.8</v>
      </c>
      <c r="Z13" s="1">
        <v>0.8</v>
      </c>
      <c r="AA13" s="1">
        <v>2.4</v>
      </c>
      <c r="AB13" s="1">
        <v>1.4</v>
      </c>
      <c r="AC13" s="1">
        <v>1.6</v>
      </c>
      <c r="AD13" s="1">
        <v>2</v>
      </c>
      <c r="AE13" s="1" t="s">
        <v>48</v>
      </c>
      <c r="AF13" s="1">
        <f t="shared" si="6"/>
        <v>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7" t="s">
        <v>49</v>
      </c>
      <c r="B14" s="27" t="s">
        <v>35</v>
      </c>
      <c r="C14" s="27"/>
      <c r="D14" s="27"/>
      <c r="E14" s="27"/>
      <c r="F14" s="27"/>
      <c r="G14" s="28">
        <v>0.18</v>
      </c>
      <c r="H14" s="27">
        <v>150</v>
      </c>
      <c r="I14" s="27">
        <v>5034819</v>
      </c>
      <c r="J14" s="27"/>
      <c r="K14" s="27">
        <f t="shared" si="2"/>
        <v>0</v>
      </c>
      <c r="L14" s="27"/>
      <c r="M14" s="27"/>
      <c r="N14" s="27"/>
      <c r="O14" s="27">
        <f t="shared" si="3"/>
        <v>0</v>
      </c>
      <c r="P14" s="29"/>
      <c r="Q14" s="29"/>
      <c r="R14" s="27"/>
      <c r="S14" s="27" t="e">
        <f t="shared" si="4"/>
        <v>#DIV/0!</v>
      </c>
      <c r="T14" s="27" t="e">
        <f t="shared" si="5"/>
        <v>#DIV/0!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30" t="s">
        <v>80</v>
      </c>
      <c r="AF14" s="27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7" t="s">
        <v>50</v>
      </c>
      <c r="B15" s="27" t="s">
        <v>51</v>
      </c>
      <c r="C15" s="27"/>
      <c r="D15" s="27"/>
      <c r="E15" s="27"/>
      <c r="F15" s="27"/>
      <c r="G15" s="28">
        <v>1</v>
      </c>
      <c r="H15" s="27">
        <v>150</v>
      </c>
      <c r="I15" s="27">
        <v>5041251</v>
      </c>
      <c r="J15" s="27"/>
      <c r="K15" s="27">
        <f t="shared" si="2"/>
        <v>0</v>
      </c>
      <c r="L15" s="27"/>
      <c r="M15" s="27"/>
      <c r="N15" s="27"/>
      <c r="O15" s="27">
        <f t="shared" si="3"/>
        <v>0</v>
      </c>
      <c r="P15" s="29"/>
      <c r="Q15" s="29"/>
      <c r="R15" s="27"/>
      <c r="S15" s="27" t="e">
        <f t="shared" si="4"/>
        <v>#DIV/0!</v>
      </c>
      <c r="T15" s="27" t="e">
        <f t="shared" si="5"/>
        <v>#DIV/0!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30" t="s">
        <v>80</v>
      </c>
      <c r="AF15" s="27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7" t="s">
        <v>52</v>
      </c>
      <c r="B16" s="27" t="s">
        <v>35</v>
      </c>
      <c r="C16" s="27"/>
      <c r="D16" s="27"/>
      <c r="E16" s="27"/>
      <c r="F16" s="27"/>
      <c r="G16" s="28">
        <v>0.1</v>
      </c>
      <c r="H16" s="27">
        <v>90</v>
      </c>
      <c r="I16" s="27">
        <v>8444163</v>
      </c>
      <c r="J16" s="27"/>
      <c r="K16" s="27">
        <f t="shared" si="2"/>
        <v>0</v>
      </c>
      <c r="L16" s="27"/>
      <c r="M16" s="27"/>
      <c r="N16" s="27"/>
      <c r="O16" s="27">
        <f t="shared" si="3"/>
        <v>0</v>
      </c>
      <c r="P16" s="29"/>
      <c r="Q16" s="29"/>
      <c r="R16" s="27"/>
      <c r="S16" s="27" t="e">
        <f t="shared" si="4"/>
        <v>#DIV/0!</v>
      </c>
      <c r="T16" s="27" t="e">
        <f t="shared" si="5"/>
        <v>#DIV/0!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30" t="s">
        <v>80</v>
      </c>
      <c r="AF16" s="27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53</v>
      </c>
      <c r="B17" s="1" t="s">
        <v>35</v>
      </c>
      <c r="C17" s="1">
        <v>74</v>
      </c>
      <c r="D17" s="1">
        <v>1</v>
      </c>
      <c r="E17" s="1">
        <v>38</v>
      </c>
      <c r="F17" s="1">
        <v>37</v>
      </c>
      <c r="G17" s="7">
        <v>0.18</v>
      </c>
      <c r="H17" s="1">
        <v>150</v>
      </c>
      <c r="I17" s="1">
        <v>5038411</v>
      </c>
      <c r="J17" s="1">
        <v>38</v>
      </c>
      <c r="K17" s="1">
        <f t="shared" si="2"/>
        <v>0</v>
      </c>
      <c r="L17" s="1"/>
      <c r="M17" s="1"/>
      <c r="N17" s="1">
        <v>34</v>
      </c>
      <c r="O17" s="1">
        <f t="shared" si="3"/>
        <v>7.6</v>
      </c>
      <c r="P17" s="5">
        <f>20*O17-N17-F17</f>
        <v>81</v>
      </c>
      <c r="Q17" s="5"/>
      <c r="R17" s="1"/>
      <c r="S17" s="1">
        <f t="shared" si="4"/>
        <v>20</v>
      </c>
      <c r="T17" s="1">
        <f t="shared" si="5"/>
        <v>9.3421052631578956</v>
      </c>
      <c r="U17" s="1">
        <v>5.4</v>
      </c>
      <c r="V17" s="1">
        <v>5.2</v>
      </c>
      <c r="W17" s="1">
        <v>5.8</v>
      </c>
      <c r="X17" s="1">
        <v>6</v>
      </c>
      <c r="Y17" s="1">
        <v>8.1999999999999993</v>
      </c>
      <c r="Z17" s="1">
        <v>10</v>
      </c>
      <c r="AA17" s="1">
        <v>6.8</v>
      </c>
      <c r="AB17" s="1">
        <v>5.8</v>
      </c>
      <c r="AC17" s="1">
        <v>4.2</v>
      </c>
      <c r="AD17" s="1">
        <v>0</v>
      </c>
      <c r="AE17" s="1"/>
      <c r="AF17" s="1">
        <f t="shared" si="6"/>
        <v>14.58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54</v>
      </c>
      <c r="B18" s="1" t="s">
        <v>35</v>
      </c>
      <c r="C18" s="1">
        <v>23</v>
      </c>
      <c r="D18" s="1"/>
      <c r="E18" s="1">
        <v>22</v>
      </c>
      <c r="F18" s="1"/>
      <c r="G18" s="7">
        <v>0.18</v>
      </c>
      <c r="H18" s="1">
        <v>150</v>
      </c>
      <c r="I18" s="1">
        <v>5038459</v>
      </c>
      <c r="J18" s="1">
        <v>24</v>
      </c>
      <c r="K18" s="1">
        <f t="shared" si="2"/>
        <v>-2</v>
      </c>
      <c r="L18" s="1"/>
      <c r="M18" s="1"/>
      <c r="N18" s="1">
        <v>81</v>
      </c>
      <c r="O18" s="1">
        <f t="shared" si="3"/>
        <v>4.4000000000000004</v>
      </c>
      <c r="P18" s="5">
        <f>20*O18-N18-F18</f>
        <v>7</v>
      </c>
      <c r="Q18" s="5"/>
      <c r="R18" s="1"/>
      <c r="S18" s="1">
        <f t="shared" si="4"/>
        <v>20</v>
      </c>
      <c r="T18" s="1">
        <f t="shared" si="5"/>
        <v>18.409090909090907</v>
      </c>
      <c r="U18" s="1">
        <v>5.2</v>
      </c>
      <c r="V18" s="1">
        <v>5</v>
      </c>
      <c r="W18" s="1">
        <v>4</v>
      </c>
      <c r="X18" s="1">
        <v>6.4</v>
      </c>
      <c r="Y18" s="1">
        <v>11</v>
      </c>
      <c r="Z18" s="1">
        <v>4.2</v>
      </c>
      <c r="AA18" s="1">
        <v>5.2</v>
      </c>
      <c r="AB18" s="1">
        <v>11.2</v>
      </c>
      <c r="AC18" s="1">
        <v>3.2</v>
      </c>
      <c r="AD18" s="1">
        <v>0.2</v>
      </c>
      <c r="AE18" s="1"/>
      <c r="AF18" s="1">
        <f t="shared" si="6"/>
        <v>1.26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7" t="s">
        <v>55</v>
      </c>
      <c r="B19" s="27" t="s">
        <v>35</v>
      </c>
      <c r="C19" s="27"/>
      <c r="D19" s="27"/>
      <c r="E19" s="27"/>
      <c r="F19" s="27"/>
      <c r="G19" s="28">
        <v>0.18</v>
      </c>
      <c r="H19" s="27">
        <v>150</v>
      </c>
      <c r="I19" s="27">
        <v>5038831</v>
      </c>
      <c r="J19" s="27"/>
      <c r="K19" s="27">
        <f t="shared" si="2"/>
        <v>0</v>
      </c>
      <c r="L19" s="27"/>
      <c r="M19" s="27"/>
      <c r="N19" s="27"/>
      <c r="O19" s="27">
        <f t="shared" si="3"/>
        <v>0</v>
      </c>
      <c r="P19" s="29"/>
      <c r="Q19" s="29"/>
      <c r="R19" s="27"/>
      <c r="S19" s="27" t="e">
        <f t="shared" si="4"/>
        <v>#DIV/0!</v>
      </c>
      <c r="T19" s="27" t="e">
        <f t="shared" si="5"/>
        <v>#DIV/0!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30" t="s">
        <v>80</v>
      </c>
      <c r="AF19" s="27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7" t="s">
        <v>56</v>
      </c>
      <c r="B20" s="27" t="s">
        <v>35</v>
      </c>
      <c r="C20" s="27"/>
      <c r="D20" s="27"/>
      <c r="E20" s="27"/>
      <c r="F20" s="27"/>
      <c r="G20" s="28">
        <v>0.18</v>
      </c>
      <c r="H20" s="27">
        <v>120</v>
      </c>
      <c r="I20" s="27">
        <v>5038855</v>
      </c>
      <c r="J20" s="27"/>
      <c r="K20" s="27">
        <f t="shared" si="2"/>
        <v>0</v>
      </c>
      <c r="L20" s="27"/>
      <c r="M20" s="27"/>
      <c r="N20" s="27"/>
      <c r="O20" s="27">
        <f t="shared" si="3"/>
        <v>0</v>
      </c>
      <c r="P20" s="29"/>
      <c r="Q20" s="29"/>
      <c r="R20" s="27"/>
      <c r="S20" s="27" t="e">
        <f t="shared" si="4"/>
        <v>#DIV/0!</v>
      </c>
      <c r="T20" s="27" t="e">
        <f t="shared" si="5"/>
        <v>#DIV/0!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30" t="s">
        <v>80</v>
      </c>
      <c r="AF20" s="27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57</v>
      </c>
      <c r="B21" s="19" t="s">
        <v>35</v>
      </c>
      <c r="C21" s="19">
        <v>16</v>
      </c>
      <c r="D21" s="19"/>
      <c r="E21" s="19">
        <v>14</v>
      </c>
      <c r="F21" s="20"/>
      <c r="G21" s="7">
        <v>0.18</v>
      </c>
      <c r="H21" s="1">
        <v>150</v>
      </c>
      <c r="I21" s="1">
        <v>5038435</v>
      </c>
      <c r="J21" s="1">
        <v>20</v>
      </c>
      <c r="K21" s="1">
        <f t="shared" si="2"/>
        <v>-6</v>
      </c>
      <c r="L21" s="1"/>
      <c r="M21" s="1"/>
      <c r="N21" s="1">
        <v>106.4</v>
      </c>
      <c r="O21" s="1">
        <f t="shared" si="3"/>
        <v>2.8</v>
      </c>
      <c r="P21" s="5"/>
      <c r="Q21" s="5"/>
      <c r="R21" s="1"/>
      <c r="S21" s="1">
        <f t="shared" si="4"/>
        <v>38.000000000000007</v>
      </c>
      <c r="T21" s="1">
        <f t="shared" si="5"/>
        <v>38.000000000000007</v>
      </c>
      <c r="U21" s="1">
        <v>7.2</v>
      </c>
      <c r="V21" s="1">
        <v>5.6</v>
      </c>
      <c r="W21" s="1">
        <v>4.5999999999999996</v>
      </c>
      <c r="X21" s="1">
        <v>9.1999999999999993</v>
      </c>
      <c r="Y21" s="1">
        <v>13.2</v>
      </c>
      <c r="Z21" s="1">
        <v>6.2</v>
      </c>
      <c r="AA21" s="1">
        <v>12.4</v>
      </c>
      <c r="AB21" s="1">
        <v>11.8</v>
      </c>
      <c r="AC21" s="1">
        <v>3.6</v>
      </c>
      <c r="AD21" s="1">
        <v>2.2000000000000002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64</v>
      </c>
      <c r="B22" s="22" t="s">
        <v>35</v>
      </c>
      <c r="C22" s="22"/>
      <c r="D22" s="22"/>
      <c r="E22" s="22"/>
      <c r="F22" s="23"/>
      <c r="G22" s="12">
        <v>0</v>
      </c>
      <c r="H22" s="11" t="e">
        <v>#N/A</v>
      </c>
      <c r="I22" s="11" t="s">
        <v>65</v>
      </c>
      <c r="J22" s="11"/>
      <c r="K22" s="11">
        <f>E22-J22</f>
        <v>0</v>
      </c>
      <c r="L22" s="11"/>
      <c r="M22" s="11"/>
      <c r="N22" s="11"/>
      <c r="O22" s="11">
        <f>E22/5</f>
        <v>0</v>
      </c>
      <c r="P22" s="13"/>
      <c r="Q22" s="13"/>
      <c r="R22" s="11"/>
      <c r="S22" s="11" t="e">
        <f>(F22+N22+P22)/O22</f>
        <v>#DIV/0!</v>
      </c>
      <c r="T22" s="11" t="e">
        <f>(F22+N22)/O22</f>
        <v>#DIV/0!</v>
      </c>
      <c r="U22" s="11">
        <v>0.4</v>
      </c>
      <c r="V22" s="11">
        <v>0.6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" t="s">
        <v>35</v>
      </c>
      <c r="C23" s="1">
        <v>25</v>
      </c>
      <c r="D23" s="1"/>
      <c r="E23" s="1">
        <v>12</v>
      </c>
      <c r="F23" s="1"/>
      <c r="G23" s="7">
        <v>0.18</v>
      </c>
      <c r="H23" s="1">
        <v>120</v>
      </c>
      <c r="I23" s="1">
        <v>5038398</v>
      </c>
      <c r="J23" s="1">
        <v>21</v>
      </c>
      <c r="K23" s="1">
        <f t="shared" si="2"/>
        <v>-9</v>
      </c>
      <c r="L23" s="1"/>
      <c r="M23" s="1"/>
      <c r="N23" s="1">
        <v>92.8</v>
      </c>
      <c r="O23" s="1">
        <f t="shared" si="3"/>
        <v>2.4</v>
      </c>
      <c r="P23" s="5"/>
      <c r="Q23" s="5"/>
      <c r="R23" s="1"/>
      <c r="S23" s="1">
        <f t="shared" si="4"/>
        <v>38.666666666666664</v>
      </c>
      <c r="T23" s="1">
        <f t="shared" si="5"/>
        <v>38.666666666666664</v>
      </c>
      <c r="U23" s="1">
        <v>6.2</v>
      </c>
      <c r="V23" s="1">
        <v>5.4</v>
      </c>
      <c r="W23" s="1">
        <v>6</v>
      </c>
      <c r="X23" s="1">
        <v>6.6</v>
      </c>
      <c r="Y23" s="1">
        <v>7</v>
      </c>
      <c r="Z23" s="1">
        <v>7.8</v>
      </c>
      <c r="AA23" s="1">
        <v>9</v>
      </c>
      <c r="AB23" s="1">
        <v>6.2</v>
      </c>
      <c r="AC23" s="1">
        <v>3</v>
      </c>
      <c r="AD23" s="1">
        <v>2.8</v>
      </c>
      <c r="AE23" s="1"/>
      <c r="AF23" s="1">
        <f t="shared" ref="AF23:AF38" si="7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7" t="s">
        <v>59</v>
      </c>
      <c r="B24" s="27" t="s">
        <v>51</v>
      </c>
      <c r="C24" s="27"/>
      <c r="D24" s="27"/>
      <c r="E24" s="27"/>
      <c r="F24" s="27"/>
      <c r="G24" s="28">
        <v>1</v>
      </c>
      <c r="H24" s="27">
        <v>150</v>
      </c>
      <c r="I24" s="27">
        <v>5038596</v>
      </c>
      <c r="J24" s="27"/>
      <c r="K24" s="27">
        <f t="shared" si="2"/>
        <v>0</v>
      </c>
      <c r="L24" s="27"/>
      <c r="M24" s="27"/>
      <c r="N24" s="27"/>
      <c r="O24" s="27">
        <f t="shared" si="3"/>
        <v>0</v>
      </c>
      <c r="P24" s="29"/>
      <c r="Q24" s="29"/>
      <c r="R24" s="27"/>
      <c r="S24" s="27" t="e">
        <f t="shared" si="4"/>
        <v>#DIV/0!</v>
      </c>
      <c r="T24" s="27" t="e">
        <f t="shared" si="5"/>
        <v>#DIV/0!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1.86</v>
      </c>
      <c r="AC24" s="27">
        <v>0.97799999999999998</v>
      </c>
      <c r="AD24" s="27">
        <v>0</v>
      </c>
      <c r="AE24" s="30" t="s">
        <v>80</v>
      </c>
      <c r="AF24" s="27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60</v>
      </c>
      <c r="B25" s="24" t="s">
        <v>51</v>
      </c>
      <c r="C25" s="24"/>
      <c r="D25" s="24"/>
      <c r="E25" s="24"/>
      <c r="F25" s="24"/>
      <c r="G25" s="25">
        <v>1</v>
      </c>
      <c r="H25" s="24">
        <v>120</v>
      </c>
      <c r="I25" s="24">
        <v>8785204</v>
      </c>
      <c r="J25" s="24"/>
      <c r="K25" s="24">
        <f t="shared" si="2"/>
        <v>0</v>
      </c>
      <c r="L25" s="24"/>
      <c r="M25" s="24"/>
      <c r="N25" s="24"/>
      <c r="O25" s="24">
        <f t="shared" si="3"/>
        <v>0</v>
      </c>
      <c r="P25" s="26"/>
      <c r="Q25" s="26"/>
      <c r="R25" s="24"/>
      <c r="S25" s="24" t="e">
        <f t="shared" si="4"/>
        <v>#DIV/0!</v>
      </c>
      <c r="T25" s="24" t="e">
        <f t="shared" si="5"/>
        <v>#DIV/0!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 t="s">
        <v>61</v>
      </c>
      <c r="AF25" s="24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62</v>
      </c>
      <c r="B26" s="27" t="s">
        <v>51</v>
      </c>
      <c r="C26" s="27"/>
      <c r="D26" s="27"/>
      <c r="E26" s="27"/>
      <c r="F26" s="27"/>
      <c r="G26" s="28">
        <v>1</v>
      </c>
      <c r="H26" s="27">
        <v>180</v>
      </c>
      <c r="I26" s="27">
        <v>5038619</v>
      </c>
      <c r="J26" s="27"/>
      <c r="K26" s="27">
        <f t="shared" si="2"/>
        <v>0</v>
      </c>
      <c r="L26" s="27"/>
      <c r="M26" s="27"/>
      <c r="N26" s="27"/>
      <c r="O26" s="27">
        <f t="shared" si="3"/>
        <v>0</v>
      </c>
      <c r="P26" s="29"/>
      <c r="Q26" s="29"/>
      <c r="R26" s="27"/>
      <c r="S26" s="27" t="e">
        <f t="shared" si="4"/>
        <v>#DIV/0!</v>
      </c>
      <c r="T26" s="27" t="e">
        <f t="shared" si="5"/>
        <v>#DIV/0!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30" t="s">
        <v>80</v>
      </c>
      <c r="AF26" s="27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7" t="s">
        <v>63</v>
      </c>
      <c r="B27" s="27" t="s">
        <v>51</v>
      </c>
      <c r="C27" s="27"/>
      <c r="D27" s="27"/>
      <c r="E27" s="27"/>
      <c r="F27" s="27"/>
      <c r="G27" s="28">
        <v>1</v>
      </c>
      <c r="H27" s="27">
        <v>150</v>
      </c>
      <c r="I27" s="27">
        <v>5038572</v>
      </c>
      <c r="J27" s="27"/>
      <c r="K27" s="27">
        <f t="shared" si="2"/>
        <v>0</v>
      </c>
      <c r="L27" s="27"/>
      <c r="M27" s="27"/>
      <c r="N27" s="27"/>
      <c r="O27" s="27">
        <f t="shared" si="3"/>
        <v>0</v>
      </c>
      <c r="P27" s="29"/>
      <c r="Q27" s="29"/>
      <c r="R27" s="27"/>
      <c r="S27" s="27" t="e">
        <f t="shared" si="4"/>
        <v>#DIV/0!</v>
      </c>
      <c r="T27" s="27" t="e">
        <f t="shared" si="5"/>
        <v>#DIV/0!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30" t="s">
        <v>80</v>
      </c>
      <c r="AF27" s="27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66</v>
      </c>
      <c r="B28" s="27" t="s">
        <v>35</v>
      </c>
      <c r="C28" s="27"/>
      <c r="D28" s="27"/>
      <c r="E28" s="27"/>
      <c r="F28" s="27"/>
      <c r="G28" s="28">
        <v>0.1</v>
      </c>
      <c r="H28" s="27">
        <v>60</v>
      </c>
      <c r="I28" s="27">
        <v>8444170</v>
      </c>
      <c r="J28" s="27"/>
      <c r="K28" s="27">
        <f t="shared" si="2"/>
        <v>0</v>
      </c>
      <c r="L28" s="27"/>
      <c r="M28" s="27"/>
      <c r="N28" s="27"/>
      <c r="O28" s="27">
        <f t="shared" si="3"/>
        <v>0</v>
      </c>
      <c r="P28" s="29"/>
      <c r="Q28" s="29"/>
      <c r="R28" s="27"/>
      <c r="S28" s="27" t="e">
        <f t="shared" si="4"/>
        <v>#DIV/0!</v>
      </c>
      <c r="T28" s="27" t="e">
        <f t="shared" si="5"/>
        <v>#DIV/0!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30" t="s">
        <v>80</v>
      </c>
      <c r="AF28" s="27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7" t="s">
        <v>67</v>
      </c>
      <c r="B29" s="27" t="s">
        <v>51</v>
      </c>
      <c r="C29" s="27"/>
      <c r="D29" s="27"/>
      <c r="E29" s="27"/>
      <c r="F29" s="27"/>
      <c r="G29" s="28">
        <v>1</v>
      </c>
      <c r="H29" s="27">
        <v>120</v>
      </c>
      <c r="I29" s="27">
        <v>5522704</v>
      </c>
      <c r="J29" s="27"/>
      <c r="K29" s="27">
        <f t="shared" si="2"/>
        <v>0</v>
      </c>
      <c r="L29" s="27"/>
      <c r="M29" s="27"/>
      <c r="N29" s="27"/>
      <c r="O29" s="27">
        <f t="shared" si="3"/>
        <v>0</v>
      </c>
      <c r="P29" s="29"/>
      <c r="Q29" s="29"/>
      <c r="R29" s="27"/>
      <c r="S29" s="27" t="e">
        <f t="shared" si="4"/>
        <v>#DIV/0!</v>
      </c>
      <c r="T29" s="27" t="e">
        <f t="shared" si="5"/>
        <v>#DIV/0!</v>
      </c>
      <c r="U29" s="27">
        <v>0</v>
      </c>
      <c r="V29" s="27">
        <v>0</v>
      </c>
      <c r="W29" s="27">
        <v>0.53059999999999996</v>
      </c>
      <c r="X29" s="27">
        <v>0.5746</v>
      </c>
      <c r="Y29" s="27">
        <v>2.9</v>
      </c>
      <c r="Z29" s="27">
        <v>1.0992</v>
      </c>
      <c r="AA29" s="27">
        <v>0</v>
      </c>
      <c r="AB29" s="27">
        <v>0.59160000000000001</v>
      </c>
      <c r="AC29" s="27">
        <v>0</v>
      </c>
      <c r="AD29" s="27">
        <v>1.7527999999999999</v>
      </c>
      <c r="AE29" s="30" t="s">
        <v>81</v>
      </c>
      <c r="AF29" s="27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7" t="s">
        <v>68</v>
      </c>
      <c r="B30" s="27" t="s">
        <v>35</v>
      </c>
      <c r="C30" s="27"/>
      <c r="D30" s="27"/>
      <c r="E30" s="27"/>
      <c r="F30" s="27"/>
      <c r="G30" s="28">
        <v>0.14000000000000001</v>
      </c>
      <c r="H30" s="27">
        <v>180</v>
      </c>
      <c r="I30" s="27">
        <v>9988391</v>
      </c>
      <c r="J30" s="27"/>
      <c r="K30" s="27">
        <f t="shared" si="2"/>
        <v>0</v>
      </c>
      <c r="L30" s="27"/>
      <c r="M30" s="27"/>
      <c r="N30" s="27"/>
      <c r="O30" s="27">
        <f t="shared" si="3"/>
        <v>0</v>
      </c>
      <c r="P30" s="29"/>
      <c r="Q30" s="29"/>
      <c r="R30" s="27"/>
      <c r="S30" s="27" t="e">
        <f t="shared" si="4"/>
        <v>#DIV/0!</v>
      </c>
      <c r="T30" s="27" t="e">
        <f t="shared" si="5"/>
        <v>#DIV/0!</v>
      </c>
      <c r="U30" s="27">
        <v>0</v>
      </c>
      <c r="V30" s="27">
        <v>0</v>
      </c>
      <c r="W30" s="27">
        <v>0</v>
      </c>
      <c r="X30" s="27">
        <v>1</v>
      </c>
      <c r="Y30" s="27">
        <v>4.8</v>
      </c>
      <c r="Z30" s="27">
        <v>1.4</v>
      </c>
      <c r="AA30" s="27">
        <v>1.8</v>
      </c>
      <c r="AB30" s="27">
        <v>1.4</v>
      </c>
      <c r="AC30" s="27">
        <v>4.8</v>
      </c>
      <c r="AD30" s="27">
        <v>3.6</v>
      </c>
      <c r="AE30" s="27" t="s">
        <v>80</v>
      </c>
      <c r="AF30" s="27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7" t="s">
        <v>69</v>
      </c>
      <c r="B31" s="27" t="s">
        <v>35</v>
      </c>
      <c r="C31" s="27"/>
      <c r="D31" s="27"/>
      <c r="E31" s="27"/>
      <c r="F31" s="27"/>
      <c r="G31" s="28">
        <v>0.18</v>
      </c>
      <c r="H31" s="27">
        <v>270</v>
      </c>
      <c r="I31" s="27">
        <v>9988681</v>
      </c>
      <c r="J31" s="27"/>
      <c r="K31" s="27">
        <f t="shared" si="2"/>
        <v>0</v>
      </c>
      <c r="L31" s="27"/>
      <c r="M31" s="27"/>
      <c r="N31" s="27"/>
      <c r="O31" s="27">
        <f t="shared" si="3"/>
        <v>0</v>
      </c>
      <c r="P31" s="29"/>
      <c r="Q31" s="29"/>
      <c r="R31" s="27"/>
      <c r="S31" s="27" t="e">
        <f t="shared" si="4"/>
        <v>#DIV/0!</v>
      </c>
      <c r="T31" s="27" t="e">
        <f t="shared" si="5"/>
        <v>#DIV/0!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30" t="s">
        <v>80</v>
      </c>
      <c r="AF31" s="27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7" t="s">
        <v>70</v>
      </c>
      <c r="B32" s="27" t="s">
        <v>51</v>
      </c>
      <c r="C32" s="27"/>
      <c r="D32" s="27"/>
      <c r="E32" s="27"/>
      <c r="F32" s="27"/>
      <c r="G32" s="28">
        <v>1</v>
      </c>
      <c r="H32" s="27">
        <v>120</v>
      </c>
      <c r="I32" s="27">
        <v>8785198</v>
      </c>
      <c r="J32" s="27"/>
      <c r="K32" s="27">
        <f t="shared" si="2"/>
        <v>0</v>
      </c>
      <c r="L32" s="27"/>
      <c r="M32" s="27"/>
      <c r="N32" s="27"/>
      <c r="O32" s="27">
        <f t="shared" si="3"/>
        <v>0</v>
      </c>
      <c r="P32" s="29"/>
      <c r="Q32" s="29"/>
      <c r="R32" s="27"/>
      <c r="S32" s="27" t="e">
        <f t="shared" si="4"/>
        <v>#DIV/0!</v>
      </c>
      <c r="T32" s="27" t="e">
        <f t="shared" si="5"/>
        <v>#DIV/0!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30" t="s">
        <v>80</v>
      </c>
      <c r="AF32" s="27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7" t="s">
        <v>71</v>
      </c>
      <c r="B33" s="27" t="s">
        <v>35</v>
      </c>
      <c r="C33" s="27"/>
      <c r="D33" s="27"/>
      <c r="E33" s="27"/>
      <c r="F33" s="27"/>
      <c r="G33" s="28">
        <v>0.1</v>
      </c>
      <c r="H33" s="27">
        <v>60</v>
      </c>
      <c r="I33" s="27">
        <v>8444187</v>
      </c>
      <c r="J33" s="27"/>
      <c r="K33" s="27">
        <f t="shared" si="2"/>
        <v>0</v>
      </c>
      <c r="L33" s="27"/>
      <c r="M33" s="27"/>
      <c r="N33" s="27"/>
      <c r="O33" s="27">
        <f t="shared" si="3"/>
        <v>0</v>
      </c>
      <c r="P33" s="29"/>
      <c r="Q33" s="29"/>
      <c r="R33" s="27"/>
      <c r="S33" s="27" t="e">
        <f t="shared" si="4"/>
        <v>#DIV/0!</v>
      </c>
      <c r="T33" s="27" t="e">
        <f t="shared" si="5"/>
        <v>#DIV/0!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30" t="s">
        <v>80</v>
      </c>
      <c r="AF33" s="27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7" t="s">
        <v>72</v>
      </c>
      <c r="B34" s="27" t="s">
        <v>35</v>
      </c>
      <c r="C34" s="27"/>
      <c r="D34" s="27"/>
      <c r="E34" s="27"/>
      <c r="F34" s="27"/>
      <c r="G34" s="28">
        <v>0.1</v>
      </c>
      <c r="H34" s="27">
        <v>90</v>
      </c>
      <c r="I34" s="27">
        <v>8444194</v>
      </c>
      <c r="J34" s="27"/>
      <c r="K34" s="27">
        <f t="shared" si="2"/>
        <v>0</v>
      </c>
      <c r="L34" s="27"/>
      <c r="M34" s="27"/>
      <c r="N34" s="27"/>
      <c r="O34" s="27">
        <f t="shared" si="3"/>
        <v>0</v>
      </c>
      <c r="P34" s="29"/>
      <c r="Q34" s="29"/>
      <c r="R34" s="27"/>
      <c r="S34" s="27" t="e">
        <f t="shared" si="4"/>
        <v>#DIV/0!</v>
      </c>
      <c r="T34" s="27" t="e">
        <f t="shared" si="5"/>
        <v>#DIV/0!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30" t="s">
        <v>80</v>
      </c>
      <c r="AF34" s="27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59</v>
      </c>
      <c r="D35" s="1">
        <v>5</v>
      </c>
      <c r="E35" s="1">
        <v>29</v>
      </c>
      <c r="F35" s="1">
        <v>35</v>
      </c>
      <c r="G35" s="7">
        <v>0.2</v>
      </c>
      <c r="H35" s="1">
        <v>120</v>
      </c>
      <c r="I35" s="1">
        <v>783798</v>
      </c>
      <c r="J35" s="1">
        <v>32</v>
      </c>
      <c r="K35" s="1">
        <f t="shared" si="2"/>
        <v>-3</v>
      </c>
      <c r="L35" s="1"/>
      <c r="M35" s="1"/>
      <c r="N35" s="1">
        <v>85</v>
      </c>
      <c r="O35" s="1">
        <f t="shared" si="3"/>
        <v>5.8</v>
      </c>
      <c r="P35" s="5"/>
      <c r="Q35" s="5"/>
      <c r="R35" s="1"/>
      <c r="S35" s="1">
        <f t="shared" si="4"/>
        <v>20.689655172413794</v>
      </c>
      <c r="T35" s="1">
        <f t="shared" si="5"/>
        <v>20.689655172413794</v>
      </c>
      <c r="U35" s="1">
        <v>7.2</v>
      </c>
      <c r="V35" s="1">
        <v>5.6</v>
      </c>
      <c r="W35" s="1">
        <v>8</v>
      </c>
      <c r="X35" s="1">
        <v>10.199999999999999</v>
      </c>
      <c r="Y35" s="1">
        <v>15</v>
      </c>
      <c r="Z35" s="1">
        <v>10.199999999999999</v>
      </c>
      <c r="AA35" s="1">
        <v>17.2</v>
      </c>
      <c r="AB35" s="1">
        <v>14</v>
      </c>
      <c r="AC35" s="1">
        <v>9.4</v>
      </c>
      <c r="AD35" s="1">
        <v>21.8</v>
      </c>
      <c r="AE35" s="1" t="s">
        <v>74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51</v>
      </c>
      <c r="C36" s="1">
        <v>221.011</v>
      </c>
      <c r="D36" s="1">
        <v>14.829000000000001</v>
      </c>
      <c r="E36" s="1">
        <v>9.6349999999999998</v>
      </c>
      <c r="F36" s="1">
        <v>226.20500000000001</v>
      </c>
      <c r="G36" s="7">
        <v>1</v>
      </c>
      <c r="H36" s="1">
        <v>120</v>
      </c>
      <c r="I36" s="1">
        <v>783811</v>
      </c>
      <c r="J36" s="1">
        <v>6.5</v>
      </c>
      <c r="K36" s="1">
        <f t="shared" si="2"/>
        <v>3.1349999999999998</v>
      </c>
      <c r="L36" s="1"/>
      <c r="M36" s="1"/>
      <c r="N36" s="1"/>
      <c r="O36" s="1">
        <f t="shared" si="3"/>
        <v>1.927</v>
      </c>
      <c r="P36" s="5"/>
      <c r="Q36" s="5"/>
      <c r="R36" s="1"/>
      <c r="S36" s="1">
        <f t="shared" si="4"/>
        <v>117.38713025428127</v>
      </c>
      <c r="T36" s="1">
        <f t="shared" si="5"/>
        <v>117.38713025428127</v>
      </c>
      <c r="U36" s="1">
        <v>2.4950000000000001</v>
      </c>
      <c r="V36" s="1">
        <v>2.528</v>
      </c>
      <c r="W36" s="1">
        <v>1.3919999999999999</v>
      </c>
      <c r="X36" s="1">
        <v>4.3849999999999998</v>
      </c>
      <c r="Y36" s="1">
        <v>6.4037999999999986</v>
      </c>
      <c r="Z36" s="1">
        <v>10.047000000000001</v>
      </c>
      <c r="AA36" s="1">
        <v>17.355</v>
      </c>
      <c r="AB36" s="1">
        <v>3.0960000000000001</v>
      </c>
      <c r="AC36" s="1">
        <v>14.368</v>
      </c>
      <c r="AD36" s="1">
        <v>9.0510000000000002</v>
      </c>
      <c r="AE36" s="15" t="s">
        <v>37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35</v>
      </c>
      <c r="C37" s="1">
        <v>103</v>
      </c>
      <c r="D37" s="1">
        <v>6</v>
      </c>
      <c r="E37" s="1">
        <v>18</v>
      </c>
      <c r="F37" s="1">
        <v>91</v>
      </c>
      <c r="G37" s="7">
        <v>0.2</v>
      </c>
      <c r="H37" s="1">
        <v>120</v>
      </c>
      <c r="I37" s="1">
        <v>783804</v>
      </c>
      <c r="J37" s="1">
        <v>21</v>
      </c>
      <c r="K37" s="1">
        <f t="shared" si="2"/>
        <v>-3</v>
      </c>
      <c r="L37" s="1"/>
      <c r="M37" s="1"/>
      <c r="N37" s="1">
        <v>53</v>
      </c>
      <c r="O37" s="1">
        <f t="shared" si="3"/>
        <v>3.6</v>
      </c>
      <c r="P37" s="5"/>
      <c r="Q37" s="5"/>
      <c r="R37" s="1"/>
      <c r="S37" s="1">
        <f t="shared" si="4"/>
        <v>40</v>
      </c>
      <c r="T37" s="1">
        <f t="shared" si="5"/>
        <v>40</v>
      </c>
      <c r="U37" s="1">
        <v>7.8</v>
      </c>
      <c r="V37" s="1">
        <v>6.4</v>
      </c>
      <c r="W37" s="1">
        <v>8.4</v>
      </c>
      <c r="X37" s="1">
        <v>9</v>
      </c>
      <c r="Y37" s="1">
        <v>14</v>
      </c>
      <c r="Z37" s="1">
        <v>9.6</v>
      </c>
      <c r="AA37" s="1">
        <v>19</v>
      </c>
      <c r="AB37" s="1">
        <v>15.2</v>
      </c>
      <c r="AC37" s="1">
        <v>11.6</v>
      </c>
      <c r="AD37" s="1">
        <v>21.4</v>
      </c>
      <c r="AE37" s="14" t="s">
        <v>39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51</v>
      </c>
      <c r="C38" s="1">
        <v>147.03399999999999</v>
      </c>
      <c r="D38" s="1"/>
      <c r="E38" s="1">
        <v>3.5640000000000001</v>
      </c>
      <c r="F38" s="1">
        <v>132.84</v>
      </c>
      <c r="G38" s="7">
        <v>1</v>
      </c>
      <c r="H38" s="1">
        <v>120</v>
      </c>
      <c r="I38" s="1">
        <v>783828</v>
      </c>
      <c r="J38" s="1">
        <v>3.5</v>
      </c>
      <c r="K38" s="1">
        <f t="shared" si="2"/>
        <v>6.4000000000000057E-2</v>
      </c>
      <c r="L38" s="1"/>
      <c r="M38" s="1"/>
      <c r="N38" s="1"/>
      <c r="O38" s="1">
        <f t="shared" si="3"/>
        <v>0.71279999999999999</v>
      </c>
      <c r="P38" s="5"/>
      <c r="Q38" s="5"/>
      <c r="R38" s="1"/>
      <c r="S38" s="1">
        <f t="shared" si="4"/>
        <v>186.36363636363637</v>
      </c>
      <c r="T38" s="1">
        <f t="shared" si="5"/>
        <v>186.36363636363637</v>
      </c>
      <c r="U38" s="1">
        <v>0.71960000000000002</v>
      </c>
      <c r="V38" s="1">
        <v>1.452</v>
      </c>
      <c r="W38" s="1">
        <v>3.6084000000000001</v>
      </c>
      <c r="X38" s="1">
        <v>2.8035999999999999</v>
      </c>
      <c r="Y38" s="1">
        <v>5.6908000000000003</v>
      </c>
      <c r="Z38" s="1">
        <v>10.0304</v>
      </c>
      <c r="AA38" s="1">
        <v>4.9672000000000001</v>
      </c>
      <c r="AB38" s="1">
        <v>11.055199999999999</v>
      </c>
      <c r="AC38" s="1">
        <v>12.7972</v>
      </c>
      <c r="AD38" s="1">
        <v>6.7371999999999996</v>
      </c>
      <c r="AE38" s="15" t="s">
        <v>37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78</v>
      </c>
      <c r="B39" s="11" t="s">
        <v>35</v>
      </c>
      <c r="C39" s="11">
        <v>17</v>
      </c>
      <c r="D39" s="11">
        <v>1</v>
      </c>
      <c r="E39" s="11">
        <v>15</v>
      </c>
      <c r="F39" s="11"/>
      <c r="G39" s="12">
        <v>0</v>
      </c>
      <c r="H39" s="11" t="e">
        <v>#N/A</v>
      </c>
      <c r="I39" s="11" t="s">
        <v>79</v>
      </c>
      <c r="J39" s="11">
        <v>8</v>
      </c>
      <c r="K39" s="11">
        <f t="shared" si="2"/>
        <v>7</v>
      </c>
      <c r="L39" s="11"/>
      <c r="M39" s="11"/>
      <c r="N39" s="11"/>
      <c r="O39" s="11">
        <f t="shared" si="3"/>
        <v>3</v>
      </c>
      <c r="P39" s="13"/>
      <c r="Q39" s="13"/>
      <c r="R39" s="11"/>
      <c r="S39" s="11">
        <f t="shared" si="4"/>
        <v>0</v>
      </c>
      <c r="T39" s="11">
        <f t="shared" si="5"/>
        <v>0</v>
      </c>
      <c r="U39" s="11">
        <v>0.4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/>
      <c r="AF39" s="1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25">
      <c r="A40" s="16"/>
      <c r="B40" s="16"/>
      <c r="C40" s="16"/>
      <c r="D40" s="16"/>
      <c r="E40" s="16"/>
      <c r="F40" s="16"/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44</v>
      </c>
      <c r="B41" s="1" t="s">
        <v>35</v>
      </c>
      <c r="C41" s="1">
        <v>74</v>
      </c>
      <c r="D41" s="1"/>
      <c r="E41" s="1">
        <v>6</v>
      </c>
      <c r="F41" s="1">
        <v>68</v>
      </c>
      <c r="G41" s="7">
        <v>0.18</v>
      </c>
      <c r="H41" s="1">
        <v>120</v>
      </c>
      <c r="I41" s="1"/>
      <c r="J41" s="1">
        <v>6</v>
      </c>
      <c r="K41" s="1">
        <f>E41-J41</f>
        <v>0</v>
      </c>
      <c r="L41" s="1"/>
      <c r="M41" s="1"/>
      <c r="N41" s="1"/>
      <c r="O41" s="1">
        <f t="shared" ref="O41:O42" si="8">E41/5</f>
        <v>1.2</v>
      </c>
      <c r="P41" s="5"/>
      <c r="Q41" s="5"/>
      <c r="R41" s="1"/>
      <c r="S41" s="1">
        <f t="shared" ref="S41:S42" si="9">(F41+N41+P41)/O41</f>
        <v>56.666666666666671</v>
      </c>
      <c r="T41" s="1">
        <f t="shared" ref="T41:T42" si="10">(F41+N41)/O41</f>
        <v>56.666666666666671</v>
      </c>
      <c r="U41" s="1">
        <v>1.4</v>
      </c>
      <c r="V41" s="1">
        <v>2.2000000000000002</v>
      </c>
      <c r="W41" s="1">
        <v>2.8</v>
      </c>
      <c r="X41" s="1">
        <v>2.6</v>
      </c>
      <c r="Y41" s="1">
        <v>9.8000000000000007</v>
      </c>
      <c r="Z41" s="1">
        <v>5.8</v>
      </c>
      <c r="AA41" s="1">
        <v>9.4</v>
      </c>
      <c r="AB41" s="1">
        <v>9.4</v>
      </c>
      <c r="AC41" s="1">
        <v>0.6</v>
      </c>
      <c r="AD41" s="1">
        <v>0</v>
      </c>
      <c r="AE41" s="15" t="s">
        <v>37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45</v>
      </c>
      <c r="B42" s="1" t="s">
        <v>35</v>
      </c>
      <c r="C42" s="1">
        <v>391</v>
      </c>
      <c r="D42" s="1"/>
      <c r="E42" s="1">
        <v>18</v>
      </c>
      <c r="F42" s="1">
        <v>373</v>
      </c>
      <c r="G42" s="7">
        <v>0.18</v>
      </c>
      <c r="H42" s="1">
        <v>120</v>
      </c>
      <c r="I42" s="1"/>
      <c r="J42" s="1">
        <v>18</v>
      </c>
      <c r="K42" s="1">
        <f>E42-J42</f>
        <v>0</v>
      </c>
      <c r="L42" s="1"/>
      <c r="M42" s="1"/>
      <c r="N42" s="1"/>
      <c r="O42" s="1">
        <f t="shared" si="8"/>
        <v>3.6</v>
      </c>
      <c r="P42" s="5"/>
      <c r="Q42" s="5"/>
      <c r="R42" s="1"/>
      <c r="S42" s="1">
        <f t="shared" si="9"/>
        <v>103.61111111111111</v>
      </c>
      <c r="T42" s="1">
        <f t="shared" si="10"/>
        <v>103.61111111111111</v>
      </c>
      <c r="U42" s="1">
        <v>1.2</v>
      </c>
      <c r="V42" s="1">
        <v>0.6</v>
      </c>
      <c r="W42" s="1">
        <v>3.6</v>
      </c>
      <c r="X42" s="1">
        <v>3.4</v>
      </c>
      <c r="Y42" s="1">
        <v>9.6</v>
      </c>
      <c r="Z42" s="1">
        <v>7.2</v>
      </c>
      <c r="AA42" s="1">
        <v>12.6</v>
      </c>
      <c r="AB42" s="1">
        <v>21.4</v>
      </c>
      <c r="AC42" s="1">
        <v>8</v>
      </c>
      <c r="AD42" s="1">
        <v>9</v>
      </c>
      <c r="AE42" s="15" t="s">
        <v>37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C5139C7E-7010-445C-98A7-E53E549EC8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2025-05-19T12:12:40Z</dcterms:created>
  <dcterms:modified xsi:type="dcterms:W3CDTF">2025-05-19T13:57:32Z</dcterms:modified>
</cp:coreProperties>
</file>