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Симф КИ\"/>
    </mc:Choice>
  </mc:AlternateContent>
  <xr:revisionPtr revIDLastSave="0" documentId="13_ncr:1_{D8FCC444-4035-41E1-AD24-5D8F0122FC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108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6" i="1" s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Y22" i="1" s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Y44" i="1" s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7" i="1"/>
  <c r="J8" i="1"/>
  <c r="K8" i="1" s="1"/>
  <c r="J9" i="1"/>
  <c r="K9" i="1" s="1"/>
  <c r="J10" i="1"/>
  <c r="K10" i="1" s="1"/>
  <c r="J11" i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K7" i="1" s="1"/>
  <c r="AA6" i="1"/>
  <c r="AB6" i="1"/>
  <c r="AC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111" i="1" l="1"/>
  <c r="J6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K11" i="1"/>
  <c r="Y7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4" i="1"/>
  <c r="Y52" i="1"/>
  <c r="Y48" i="1"/>
  <c r="Y46" i="1"/>
  <c r="Y42" i="1"/>
  <c r="Y40" i="1"/>
  <c r="Y38" i="1"/>
  <c r="Y36" i="1"/>
  <c r="Y34" i="1"/>
  <c r="Y32" i="1"/>
  <c r="Y30" i="1"/>
  <c r="Y28" i="1"/>
  <c r="Y26" i="1"/>
  <c r="Y24" i="1"/>
  <c r="Y20" i="1"/>
  <c r="Y18" i="1"/>
  <c r="Y16" i="1"/>
  <c r="Y14" i="1"/>
  <c r="Y12" i="1"/>
  <c r="Y10" i="1"/>
  <c r="Y8" i="1"/>
  <c r="AH6" i="1"/>
  <c r="AJ6" i="1"/>
  <c r="Y56" i="1"/>
  <c r="W6" i="1"/>
  <c r="Y50" i="1"/>
  <c r="Z50" i="1"/>
  <c r="AF6" i="1"/>
  <c r="AE6" i="1"/>
  <c r="AD6" i="1"/>
  <c r="N6" i="1"/>
  <c r="M6" i="1"/>
  <c r="L6" i="1"/>
  <c r="K6" i="1"/>
</calcChain>
</file>

<file path=xl/sharedStrings.xml><?xml version="1.0" encoding="utf-8"?>
<sst xmlns="http://schemas.openxmlformats.org/spreadsheetml/2006/main" count="258" uniqueCount="140">
  <si>
    <t>Период: 22.08.2025 - 29.08.2025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</si>
  <si>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</si>
  <si>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</si>
  <si>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</si>
  <si>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</si>
  <si>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</si>
  <si>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</si>
  <si>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</si>
  <si>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</si>
  <si>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</si>
  <si>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</si>
  <si>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</si>
  <si>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</si>
  <si>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</si>
  <si>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</si>
  <si>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</si>
  <si>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</si>
  <si>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</si>
  <si>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</si>
  <si>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</si>
  <si>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</si>
  <si>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</si>
  <si>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</si>
  <si>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</si>
  <si>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</si>
  <si>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</si>
  <si>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</si>
  <si>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</si>
  <si>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</si>
  <si>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</si>
  <si>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</si>
  <si>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</si>
  <si>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</si>
  <si>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</si>
  <si>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</si>
  <si>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</si>
  <si>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</si>
  <si>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</si>
  <si>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</si>
  <si>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</si>
  <si>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</si>
  <si>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</si>
  <si>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</si>
  <si>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</si>
  <si>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</si>
  <si>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</si>
  <si>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</si>
  <si>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</si>
  <si>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</si>
  <si>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</si>
  <si>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</si>
  <si>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</si>
  <si>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</si>
  <si>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</si>
  <si>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</si>
  <si>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</si>
  <si>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</si>
  <si>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</si>
  <si>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</si>
  <si>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</si>
  <si>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</si>
  <si>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</si>
  <si>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</si>
  <si>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</si>
  <si>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</si>
  <si>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</si>
  <si>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</si>
  <si>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</si>
  <si>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</si>
  <si>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</si>
  <si>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</si>
  <si>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</si>
  <si>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</si>
  <si>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</si>
  <si>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</si>
  <si>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</si>
  <si>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</si>
  <si>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</si>
  <si>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</si>
  <si>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</si>
  <si>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</si>
  <si>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</si>
  <si>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</si>
  <si>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</si>
  <si>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</si>
  <si>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</si>
  <si>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</si>
  <si>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</si>
  <si>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</si>
  <si>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</si>
  <si>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</si>
  <si>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</si>
  <si>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</si>
  <si>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</si>
  <si>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</si>
  <si>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</si>
  <si>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</si>
  <si>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</si>
  <si>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</si>
  <si>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</si>
  <si>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</si>
  <si>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</si>
  <si>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</si>
  <si>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</si>
  <si>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</si>
  <si>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</si>
  <si>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</si>
  <si>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</si>
  <si>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</si>
  <si>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</si>
  <si>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</si>
  <si>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</si>
  <si>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</si>
  <si>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</si>
  <si>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</si>
  <si>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</si>
  <si>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</si>
  <si>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</si>
  <si>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</si>
  <si>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</si>
  <si>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</si>
  <si>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</si>
  <si>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</si>
  <si>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</si>
  <si>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</si>
  <si>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</si>
  <si>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</si>
  <si>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</si>
  <si>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</si>
  <si>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</si>
  <si>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</si>
  <si>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01,09,</t>
  </si>
  <si>
    <t>02,09,</t>
  </si>
  <si>
    <t>03,09,</t>
  </si>
  <si>
    <t>04,09,</t>
  </si>
  <si>
    <t>08,08,</t>
  </si>
  <si>
    <t>15,08,</t>
  </si>
  <si>
    <t>22,08,</t>
  </si>
  <si>
    <t>29,08,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</si>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</sst>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3-29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9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21.08.2025 - 28.08.2025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29,08,</v>
          </cell>
          <cell r="M5" t="str">
            <v>01,09,</v>
          </cell>
          <cell r="N5" t="str">
            <v>02,09,</v>
          </cell>
          <cell r="X5" t="str">
            <v>03,09,</v>
          </cell>
          <cell r="AE5" t="str">
            <v>08,08,</v>
          </cell>
          <cell r="AF5" t="str">
            <v>15,08,</v>
          </cell>
          <cell r="AG5" t="str">
            <v>22,08,</v>
          </cell>
          <cell r="AH5" t="str">
            <v>28,08,</v>
          </cell>
        </row>
        <row r="6">
          <cell r="E6">
            <v>164276.43899999998</v>
          </cell>
          <cell r="F6">
            <v>124058.94499999999</v>
          </cell>
          <cell r="J6">
            <v>164223.76700000002</v>
          </cell>
          <cell r="K6">
            <v>52.67199999999923</v>
          </cell>
          <cell r="L6">
            <v>28280</v>
          </cell>
          <cell r="M6">
            <v>20760</v>
          </cell>
          <cell r="N6">
            <v>28420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29750.418199999996</v>
          </cell>
          <cell r="X6">
            <v>27490</v>
          </cell>
          <cell r="AA6">
            <v>0</v>
          </cell>
          <cell r="AB6">
            <v>0</v>
          </cell>
          <cell r="AC6">
            <v>0</v>
          </cell>
          <cell r="AD6">
            <v>15524.348</v>
          </cell>
          <cell r="AE6">
            <v>32989.563200000004</v>
          </cell>
          <cell r="AF6">
            <v>33288.006399999991</v>
          </cell>
          <cell r="AG6">
            <v>31526.431</v>
          </cell>
          <cell r="AH6">
            <v>26589.348999999998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349.07100000000003</v>
          </cell>
          <cell r="D7">
            <v>985.48099999999999</v>
          </cell>
          <cell r="E7">
            <v>511.67</v>
          </cell>
          <cell r="F7">
            <v>433.399</v>
          </cell>
          <cell r="G7" t="str">
            <v>н</v>
          </cell>
          <cell r="H7">
            <v>1</v>
          </cell>
          <cell r="I7">
            <v>45</v>
          </cell>
          <cell r="J7">
            <v>523.19899999999996</v>
          </cell>
          <cell r="K7">
            <v>-11.52899999999994</v>
          </cell>
          <cell r="L7">
            <v>100</v>
          </cell>
          <cell r="M7">
            <v>300</v>
          </cell>
          <cell r="N7">
            <v>250</v>
          </cell>
          <cell r="W7">
            <v>102.334</v>
          </cell>
          <cell r="X7">
            <v>100</v>
          </cell>
          <cell r="Y7">
            <v>11.564084273066623</v>
          </cell>
          <cell r="Z7">
            <v>4.2351417906072273</v>
          </cell>
          <cell r="AD7">
            <v>0</v>
          </cell>
          <cell r="AE7">
            <v>120.7062</v>
          </cell>
          <cell r="AF7">
            <v>132.59020000000001</v>
          </cell>
          <cell r="AG7">
            <v>108.67999999999999</v>
          </cell>
          <cell r="AH7">
            <v>49.094999999999999</v>
          </cell>
          <cell r="AI7" t="str">
            <v>ябсент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758.72</v>
          </cell>
          <cell r="D8">
            <v>3014.596</v>
          </cell>
          <cell r="E8">
            <v>1545.136</v>
          </cell>
          <cell r="F8">
            <v>1268.99</v>
          </cell>
          <cell r="G8" t="str">
            <v>ябл</v>
          </cell>
          <cell r="H8">
            <v>1</v>
          </cell>
          <cell r="I8">
            <v>45</v>
          </cell>
          <cell r="J8">
            <v>1554.4469999999999</v>
          </cell>
          <cell r="K8">
            <v>-9.3109999999999218</v>
          </cell>
          <cell r="L8">
            <v>300</v>
          </cell>
          <cell r="M8">
            <v>0</v>
          </cell>
          <cell r="N8">
            <v>150</v>
          </cell>
          <cell r="W8">
            <v>309.02719999999999</v>
          </cell>
          <cell r="X8">
            <v>150</v>
          </cell>
          <cell r="Y8">
            <v>6.0479789481314263</v>
          </cell>
          <cell r="Z8">
            <v>4.1064022843296639</v>
          </cell>
          <cell r="AD8">
            <v>0</v>
          </cell>
          <cell r="AE8">
            <v>324.3322</v>
          </cell>
          <cell r="AF8">
            <v>305.14920000000001</v>
          </cell>
          <cell r="AG8">
            <v>330.25220000000002</v>
          </cell>
          <cell r="AH8">
            <v>278.68599999999998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1459.5540000000001</v>
          </cell>
          <cell r="D9">
            <v>4003.9409999999998</v>
          </cell>
          <cell r="E9">
            <v>2924.4140000000002</v>
          </cell>
          <cell r="F9">
            <v>2459.9549999999999</v>
          </cell>
          <cell r="G9" t="str">
            <v>ткмай</v>
          </cell>
          <cell r="H9">
            <v>1</v>
          </cell>
          <cell r="I9">
            <v>45</v>
          </cell>
          <cell r="J9">
            <v>2955.8850000000002</v>
          </cell>
          <cell r="K9">
            <v>-31.471000000000004</v>
          </cell>
          <cell r="L9">
            <v>550</v>
          </cell>
          <cell r="M9">
            <v>500</v>
          </cell>
          <cell r="N9">
            <v>700</v>
          </cell>
          <cell r="W9">
            <v>584.88280000000009</v>
          </cell>
          <cell r="X9">
            <v>200</v>
          </cell>
          <cell r="Y9">
            <v>7.5398951721609855</v>
          </cell>
          <cell r="Z9">
            <v>4.205893898743474</v>
          </cell>
          <cell r="AD9">
            <v>0</v>
          </cell>
          <cell r="AE9">
            <v>730.7894</v>
          </cell>
          <cell r="AF9">
            <v>673.68200000000002</v>
          </cell>
          <cell r="AG9">
            <v>626.74880000000007</v>
          </cell>
          <cell r="AH9">
            <v>261.15300000000002</v>
          </cell>
          <cell r="AI9" t="str">
            <v>продсент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1682</v>
          </cell>
          <cell r="D10">
            <v>5854</v>
          </cell>
          <cell r="E10">
            <v>4887</v>
          </cell>
          <cell r="F10">
            <v>2619</v>
          </cell>
          <cell r="G10" t="str">
            <v>ябл</v>
          </cell>
          <cell r="H10">
            <v>0.4</v>
          </cell>
          <cell r="I10">
            <v>45</v>
          </cell>
          <cell r="J10">
            <v>4938</v>
          </cell>
          <cell r="K10">
            <v>-51</v>
          </cell>
          <cell r="L10">
            <v>650</v>
          </cell>
          <cell r="M10">
            <v>500</v>
          </cell>
          <cell r="N10">
            <v>600</v>
          </cell>
          <cell r="W10">
            <v>677.4</v>
          </cell>
          <cell r="X10">
            <v>400</v>
          </cell>
          <cell r="Y10">
            <v>7.0401535281960443</v>
          </cell>
          <cell r="Z10">
            <v>3.8662533215234722</v>
          </cell>
          <cell r="AD10">
            <v>1500</v>
          </cell>
          <cell r="AE10">
            <v>756.6</v>
          </cell>
          <cell r="AF10">
            <v>783.6</v>
          </cell>
          <cell r="AG10">
            <v>698.6</v>
          </cell>
          <cell r="AH10">
            <v>537</v>
          </cell>
          <cell r="AI10" t="str">
            <v>оконч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3225</v>
          </cell>
          <cell r="D11">
            <v>8352</v>
          </cell>
          <cell r="E11">
            <v>6497</v>
          </cell>
          <cell r="F11">
            <v>4975</v>
          </cell>
          <cell r="G11">
            <v>0</v>
          </cell>
          <cell r="H11">
            <v>0.45</v>
          </cell>
          <cell r="I11">
            <v>45</v>
          </cell>
          <cell r="J11">
            <v>6563</v>
          </cell>
          <cell r="K11">
            <v>-66</v>
          </cell>
          <cell r="L11">
            <v>1300</v>
          </cell>
          <cell r="M11">
            <v>1000</v>
          </cell>
          <cell r="N11">
            <v>1200</v>
          </cell>
          <cell r="W11">
            <v>1179.4000000000001</v>
          </cell>
          <cell r="X11">
            <v>400</v>
          </cell>
          <cell r="Y11">
            <v>7.5250127183313547</v>
          </cell>
          <cell r="Z11">
            <v>4.2182465660505342</v>
          </cell>
          <cell r="AD11">
            <v>600</v>
          </cell>
          <cell r="AE11">
            <v>1378.6</v>
          </cell>
          <cell r="AF11">
            <v>1428.8</v>
          </cell>
          <cell r="AG11">
            <v>1273.5999999999999</v>
          </cell>
          <cell r="AH11">
            <v>846</v>
          </cell>
          <cell r="AI11" t="str">
            <v>продсент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2831</v>
          </cell>
          <cell r="D12">
            <v>9270</v>
          </cell>
          <cell r="E12">
            <v>7713</v>
          </cell>
          <cell r="F12">
            <v>4269</v>
          </cell>
          <cell r="G12" t="str">
            <v>оконч</v>
          </cell>
          <cell r="H12">
            <v>0.45</v>
          </cell>
          <cell r="I12">
            <v>45</v>
          </cell>
          <cell r="J12">
            <v>7837</v>
          </cell>
          <cell r="K12">
            <v>-124</v>
          </cell>
          <cell r="L12">
            <v>1000</v>
          </cell>
          <cell r="M12">
            <v>500</v>
          </cell>
          <cell r="N12">
            <v>1000</v>
          </cell>
          <cell r="W12">
            <v>982.2</v>
          </cell>
          <cell r="X12">
            <v>600</v>
          </cell>
          <cell r="Y12">
            <v>7.5025453064548966</v>
          </cell>
          <cell r="Z12">
            <v>4.3463653023824067</v>
          </cell>
          <cell r="AD12">
            <v>2802</v>
          </cell>
          <cell r="AE12">
            <v>1210.5999999999999</v>
          </cell>
          <cell r="AF12">
            <v>1191.8</v>
          </cell>
          <cell r="AG12">
            <v>1073.2</v>
          </cell>
          <cell r="AH12">
            <v>894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61</v>
          </cell>
          <cell r="D13">
            <v>119</v>
          </cell>
          <cell r="E13">
            <v>59</v>
          </cell>
          <cell r="F13">
            <v>61</v>
          </cell>
          <cell r="G13">
            <v>0</v>
          </cell>
          <cell r="H13">
            <v>0.4</v>
          </cell>
          <cell r="I13">
            <v>50</v>
          </cell>
          <cell r="J13">
            <v>74</v>
          </cell>
          <cell r="K13">
            <v>-15</v>
          </cell>
          <cell r="L13">
            <v>0</v>
          </cell>
          <cell r="M13">
            <v>20</v>
          </cell>
          <cell r="N13">
            <v>0</v>
          </cell>
          <cell r="W13">
            <v>11.8</v>
          </cell>
          <cell r="X13">
            <v>20</v>
          </cell>
          <cell r="Y13">
            <v>8.5593220338983045</v>
          </cell>
          <cell r="Z13">
            <v>5.1694915254237284</v>
          </cell>
          <cell r="AD13">
            <v>0</v>
          </cell>
          <cell r="AE13">
            <v>18.600000000000001</v>
          </cell>
          <cell r="AF13">
            <v>17.2</v>
          </cell>
          <cell r="AG13">
            <v>11.6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-28</v>
          </cell>
          <cell r="D14">
            <v>1499</v>
          </cell>
          <cell r="E14">
            <v>356</v>
          </cell>
          <cell r="F14">
            <v>1112</v>
          </cell>
          <cell r="G14">
            <v>0</v>
          </cell>
          <cell r="H14">
            <v>0.17</v>
          </cell>
          <cell r="I14">
            <v>180</v>
          </cell>
          <cell r="J14">
            <v>371</v>
          </cell>
          <cell r="K14">
            <v>-15</v>
          </cell>
          <cell r="L14">
            <v>0</v>
          </cell>
          <cell r="M14">
            <v>0</v>
          </cell>
          <cell r="N14">
            <v>0</v>
          </cell>
          <cell r="W14">
            <v>71.2</v>
          </cell>
          <cell r="Y14">
            <v>15.617977528089886</v>
          </cell>
          <cell r="Z14">
            <v>15.617977528089886</v>
          </cell>
          <cell r="AD14">
            <v>0</v>
          </cell>
          <cell r="AE14">
            <v>84.8</v>
          </cell>
          <cell r="AF14">
            <v>75.8</v>
          </cell>
          <cell r="AG14">
            <v>84.2</v>
          </cell>
          <cell r="AH14">
            <v>107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96</v>
          </cell>
          <cell r="D15">
            <v>604</v>
          </cell>
          <cell r="E15">
            <v>352</v>
          </cell>
          <cell r="F15">
            <v>327</v>
          </cell>
          <cell r="G15">
            <v>0</v>
          </cell>
          <cell r="H15">
            <v>0.3</v>
          </cell>
          <cell r="I15">
            <v>40</v>
          </cell>
          <cell r="J15">
            <v>386</v>
          </cell>
          <cell r="K15">
            <v>-34</v>
          </cell>
          <cell r="L15">
            <v>70</v>
          </cell>
          <cell r="M15">
            <v>0</v>
          </cell>
          <cell r="N15">
            <v>50</v>
          </cell>
          <cell r="W15">
            <v>70.400000000000006</v>
          </cell>
          <cell r="X15">
            <v>80</v>
          </cell>
          <cell r="Y15">
            <v>7.4857954545454541</v>
          </cell>
          <cell r="Z15">
            <v>4.6448863636363633</v>
          </cell>
          <cell r="AD15">
            <v>0</v>
          </cell>
          <cell r="AE15">
            <v>87.2</v>
          </cell>
          <cell r="AF15">
            <v>82.8</v>
          </cell>
          <cell r="AG15">
            <v>78.8</v>
          </cell>
          <cell r="AH15">
            <v>112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1047</v>
          </cell>
          <cell r="D16">
            <v>6267</v>
          </cell>
          <cell r="E16">
            <v>2434</v>
          </cell>
          <cell r="F16">
            <v>4863</v>
          </cell>
          <cell r="G16">
            <v>0</v>
          </cell>
          <cell r="H16">
            <v>0.17</v>
          </cell>
          <cell r="I16">
            <v>180</v>
          </cell>
          <cell r="J16">
            <v>2456</v>
          </cell>
          <cell r="K16">
            <v>-22</v>
          </cell>
          <cell r="L16">
            <v>0</v>
          </cell>
          <cell r="M16">
            <v>0</v>
          </cell>
          <cell r="N16">
            <v>0</v>
          </cell>
          <cell r="W16">
            <v>366.8</v>
          </cell>
          <cell r="Y16">
            <v>13.257906215921484</v>
          </cell>
          <cell r="Z16">
            <v>13.257906215921484</v>
          </cell>
          <cell r="AD16">
            <v>600</v>
          </cell>
          <cell r="AE16">
            <v>382</v>
          </cell>
          <cell r="AF16">
            <v>379.2</v>
          </cell>
          <cell r="AG16">
            <v>369.4</v>
          </cell>
          <cell r="AH16">
            <v>431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310</v>
          </cell>
          <cell r="D17">
            <v>770</v>
          </cell>
          <cell r="E17">
            <v>536</v>
          </cell>
          <cell r="F17">
            <v>526</v>
          </cell>
          <cell r="G17">
            <v>0</v>
          </cell>
          <cell r="H17">
            <v>0.35</v>
          </cell>
          <cell r="I17">
            <v>45</v>
          </cell>
          <cell r="J17">
            <v>548</v>
          </cell>
          <cell r="K17">
            <v>-12</v>
          </cell>
          <cell r="L17">
            <v>100</v>
          </cell>
          <cell r="M17">
            <v>100</v>
          </cell>
          <cell r="N17">
            <v>100</v>
          </cell>
          <cell r="W17">
            <v>107.2</v>
          </cell>
          <cell r="X17">
            <v>100</v>
          </cell>
          <cell r="Y17">
            <v>8.6380597014925371</v>
          </cell>
          <cell r="Z17">
            <v>4.9067164179104479</v>
          </cell>
          <cell r="AD17">
            <v>0</v>
          </cell>
          <cell r="AE17">
            <v>120.2</v>
          </cell>
          <cell r="AF17">
            <v>107</v>
          </cell>
          <cell r="AG17">
            <v>116.8</v>
          </cell>
          <cell r="AH17">
            <v>93</v>
          </cell>
          <cell r="AI17" t="str">
            <v>продсент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174</v>
          </cell>
          <cell r="D18">
            <v>64</v>
          </cell>
          <cell r="E18">
            <v>135</v>
          </cell>
          <cell r="F18">
            <v>101</v>
          </cell>
          <cell r="G18" t="str">
            <v>н</v>
          </cell>
          <cell r="H18">
            <v>0.35</v>
          </cell>
          <cell r="I18">
            <v>45</v>
          </cell>
          <cell r="J18">
            <v>140</v>
          </cell>
          <cell r="K18">
            <v>-5</v>
          </cell>
          <cell r="L18">
            <v>20</v>
          </cell>
          <cell r="M18">
            <v>30</v>
          </cell>
          <cell r="N18">
            <v>20</v>
          </cell>
          <cell r="W18">
            <v>27</v>
          </cell>
          <cell r="X18">
            <v>20</v>
          </cell>
          <cell r="Y18">
            <v>7.0740740740740744</v>
          </cell>
          <cell r="Z18">
            <v>3.7407407407407409</v>
          </cell>
          <cell r="AD18">
            <v>0</v>
          </cell>
          <cell r="AE18">
            <v>28.8</v>
          </cell>
          <cell r="AF18">
            <v>33.200000000000003</v>
          </cell>
          <cell r="AG18">
            <v>26.2</v>
          </cell>
          <cell r="AH18">
            <v>36</v>
          </cell>
          <cell r="AI18" t="str">
            <v>оконч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262</v>
          </cell>
          <cell r="D19">
            <v>764</v>
          </cell>
          <cell r="E19">
            <v>564</v>
          </cell>
          <cell r="F19">
            <v>461</v>
          </cell>
          <cell r="G19">
            <v>0</v>
          </cell>
          <cell r="H19">
            <v>0.35</v>
          </cell>
          <cell r="I19">
            <v>45</v>
          </cell>
          <cell r="J19">
            <v>566</v>
          </cell>
          <cell r="K19">
            <v>-2</v>
          </cell>
          <cell r="L19">
            <v>50</v>
          </cell>
          <cell r="M19">
            <v>0</v>
          </cell>
          <cell r="N19">
            <v>40</v>
          </cell>
          <cell r="W19">
            <v>112.8</v>
          </cell>
          <cell r="X19">
            <v>40</v>
          </cell>
          <cell r="Y19">
            <v>5.2393617021276597</v>
          </cell>
          <cell r="Z19">
            <v>4.086879432624114</v>
          </cell>
          <cell r="AD19">
            <v>0</v>
          </cell>
          <cell r="AE19">
            <v>50.4</v>
          </cell>
          <cell r="AF19">
            <v>126</v>
          </cell>
          <cell r="AG19">
            <v>114.4</v>
          </cell>
          <cell r="AH19">
            <v>108</v>
          </cell>
          <cell r="AI19" t="str">
            <v>оконч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483</v>
          </cell>
          <cell r="D20">
            <v>720</v>
          </cell>
          <cell r="E20">
            <v>550</v>
          </cell>
          <cell r="F20">
            <v>650</v>
          </cell>
          <cell r="G20">
            <v>0</v>
          </cell>
          <cell r="H20">
            <v>0.35</v>
          </cell>
          <cell r="I20">
            <v>45</v>
          </cell>
          <cell r="J20">
            <v>552</v>
          </cell>
          <cell r="K20">
            <v>-2</v>
          </cell>
          <cell r="L20">
            <v>100</v>
          </cell>
          <cell r="M20">
            <v>100</v>
          </cell>
          <cell r="N20">
            <v>100</v>
          </cell>
          <cell r="W20">
            <v>110</v>
          </cell>
          <cell r="X20">
            <v>100</v>
          </cell>
          <cell r="Y20">
            <v>9.545454545454545</v>
          </cell>
          <cell r="Z20">
            <v>5.9090909090909092</v>
          </cell>
          <cell r="AD20">
            <v>0</v>
          </cell>
          <cell r="AE20">
            <v>143</v>
          </cell>
          <cell r="AF20">
            <v>158.80000000000001</v>
          </cell>
          <cell r="AG20">
            <v>123.4</v>
          </cell>
          <cell r="AH20">
            <v>54</v>
          </cell>
          <cell r="AI20" t="str">
            <v>продсент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375.69900000000001</v>
          </cell>
          <cell r="D21">
            <v>826.02800000000002</v>
          </cell>
          <cell r="E21">
            <v>648.5</v>
          </cell>
          <cell r="F21">
            <v>493.22899999999998</v>
          </cell>
          <cell r="G21">
            <v>0</v>
          </cell>
          <cell r="H21">
            <v>1</v>
          </cell>
          <cell r="I21">
            <v>50</v>
          </cell>
          <cell r="J21">
            <v>680.32799999999997</v>
          </cell>
          <cell r="K21">
            <v>-31.827999999999975</v>
          </cell>
          <cell r="L21">
            <v>140</v>
          </cell>
          <cell r="M21">
            <v>100</v>
          </cell>
          <cell r="N21">
            <v>160</v>
          </cell>
          <cell r="W21">
            <v>129.69999999999999</v>
          </cell>
          <cell r="X21">
            <v>100</v>
          </cell>
          <cell r="Y21">
            <v>7.6578951426368551</v>
          </cell>
          <cell r="Z21">
            <v>3.8028450269853509</v>
          </cell>
          <cell r="AD21">
            <v>0</v>
          </cell>
          <cell r="AE21">
            <v>148.8194</v>
          </cell>
          <cell r="AF21">
            <v>142.48560000000001</v>
          </cell>
          <cell r="AG21">
            <v>134.93219999999999</v>
          </cell>
          <cell r="AH21">
            <v>96.385000000000005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1784.4639999999999</v>
          </cell>
          <cell r="D22">
            <v>8379.5669999999991</v>
          </cell>
          <cell r="E22">
            <v>5709.2160000000003</v>
          </cell>
          <cell r="F22">
            <v>4299.6279999999997</v>
          </cell>
          <cell r="G22" t="str">
            <v>ткмай</v>
          </cell>
          <cell r="H22">
            <v>1</v>
          </cell>
          <cell r="I22">
            <v>50</v>
          </cell>
          <cell r="J22">
            <v>5809.1570000000002</v>
          </cell>
          <cell r="K22">
            <v>-99.940999999999804</v>
          </cell>
          <cell r="L22">
            <v>1000</v>
          </cell>
          <cell r="M22">
            <v>2000</v>
          </cell>
          <cell r="N22">
            <v>1200</v>
          </cell>
          <cell r="W22">
            <v>1138.8490000000002</v>
          </cell>
          <cell r="X22">
            <v>1500</v>
          </cell>
          <cell r="Y22">
            <v>8.7804687012940246</v>
          </cell>
          <cell r="Z22">
            <v>3.7754153535718951</v>
          </cell>
          <cell r="AD22">
            <v>14.971</v>
          </cell>
          <cell r="AE22">
            <v>1277.9254000000001</v>
          </cell>
          <cell r="AF22">
            <v>1221.9998000000001</v>
          </cell>
          <cell r="AG22">
            <v>1174.8538000000001</v>
          </cell>
          <cell r="AH22">
            <v>804.19100000000003</v>
          </cell>
          <cell r="AI22" t="str">
            <v>ябсент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211.82599999999999</v>
          </cell>
          <cell r="D23">
            <v>459.58699999999999</v>
          </cell>
          <cell r="E23">
            <v>328.09800000000001</v>
          </cell>
          <cell r="F23">
            <v>330.89800000000002</v>
          </cell>
          <cell r="G23">
            <v>0</v>
          </cell>
          <cell r="H23">
            <v>1</v>
          </cell>
          <cell r="I23">
            <v>50</v>
          </cell>
          <cell r="J23">
            <v>321.46100000000001</v>
          </cell>
          <cell r="K23">
            <v>6.6370000000000005</v>
          </cell>
          <cell r="L23">
            <v>70</v>
          </cell>
          <cell r="M23">
            <v>0</v>
          </cell>
          <cell r="N23">
            <v>0</v>
          </cell>
          <cell r="W23">
            <v>65.619600000000005</v>
          </cell>
          <cell r="X23">
            <v>90</v>
          </cell>
          <cell r="Y23">
            <v>7.4809660528256803</v>
          </cell>
          <cell r="Z23">
            <v>5.0426701778127265</v>
          </cell>
          <cell r="AD23">
            <v>0</v>
          </cell>
          <cell r="AE23">
            <v>86.169399999999996</v>
          </cell>
          <cell r="AF23">
            <v>85.806799999999996</v>
          </cell>
          <cell r="AG23">
            <v>78.659400000000005</v>
          </cell>
          <cell r="AH23">
            <v>65.338999999999999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1183.8679999999999</v>
          </cell>
          <cell r="D24">
            <v>2729.3539999999998</v>
          </cell>
          <cell r="E24">
            <v>1604.3230000000001</v>
          </cell>
          <cell r="F24">
            <v>1197.3989999999999</v>
          </cell>
          <cell r="G24">
            <v>0</v>
          </cell>
          <cell r="H24">
            <v>1</v>
          </cell>
          <cell r="I24">
            <v>60</v>
          </cell>
          <cell r="J24">
            <v>1651.539</v>
          </cell>
          <cell r="K24">
            <v>-47.215999999999894</v>
          </cell>
          <cell r="L24">
            <v>400</v>
          </cell>
          <cell r="M24">
            <v>350</v>
          </cell>
          <cell r="N24">
            <v>300</v>
          </cell>
          <cell r="W24">
            <v>320.8646</v>
          </cell>
          <cell r="X24">
            <v>150</v>
          </cell>
          <cell r="Y24">
            <v>7.4716843179334829</v>
          </cell>
          <cell r="Z24">
            <v>3.7317890474673736</v>
          </cell>
          <cell r="AD24">
            <v>0</v>
          </cell>
          <cell r="AE24">
            <v>360.78359999999998</v>
          </cell>
          <cell r="AF24">
            <v>400.63240000000002</v>
          </cell>
          <cell r="AG24">
            <v>343.95639999999997</v>
          </cell>
          <cell r="AH24">
            <v>197.47499999999999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387.774</v>
          </cell>
          <cell r="D25">
            <v>822.16700000000003</v>
          </cell>
          <cell r="E25">
            <v>632.63099999999997</v>
          </cell>
          <cell r="F25">
            <v>568.87300000000005</v>
          </cell>
          <cell r="G25">
            <v>0</v>
          </cell>
          <cell r="H25">
            <v>1</v>
          </cell>
          <cell r="I25">
            <v>50</v>
          </cell>
          <cell r="J25">
            <v>612.66499999999996</v>
          </cell>
          <cell r="K25">
            <v>19.966000000000008</v>
          </cell>
          <cell r="L25">
            <v>130</v>
          </cell>
          <cell r="M25">
            <v>0</v>
          </cell>
          <cell r="N25">
            <v>120</v>
          </cell>
          <cell r="W25">
            <v>126.52619999999999</v>
          </cell>
          <cell r="X25">
            <v>120</v>
          </cell>
          <cell r="Y25">
            <v>7.4203840785544823</v>
          </cell>
          <cell r="Z25">
            <v>4.4960885571525901</v>
          </cell>
          <cell r="AD25">
            <v>0</v>
          </cell>
          <cell r="AE25">
            <v>170.04919999999998</v>
          </cell>
          <cell r="AF25">
            <v>163.7098</v>
          </cell>
          <cell r="AG25">
            <v>143.5932</v>
          </cell>
          <cell r="AH25">
            <v>112.18600000000001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98.909000000000006</v>
          </cell>
          <cell r="D26">
            <v>313.20999999999998</v>
          </cell>
          <cell r="E26">
            <v>213.04</v>
          </cell>
          <cell r="F26">
            <v>192.92400000000001</v>
          </cell>
          <cell r="G26">
            <v>0</v>
          </cell>
          <cell r="H26">
            <v>1</v>
          </cell>
          <cell r="I26">
            <v>60</v>
          </cell>
          <cell r="J26">
            <v>209.67699999999999</v>
          </cell>
          <cell r="K26">
            <v>3.3629999999999995</v>
          </cell>
          <cell r="L26">
            <v>40</v>
          </cell>
          <cell r="M26">
            <v>0</v>
          </cell>
          <cell r="N26">
            <v>30</v>
          </cell>
          <cell r="W26">
            <v>42.607999999999997</v>
          </cell>
          <cell r="X26">
            <v>50</v>
          </cell>
          <cell r="Y26">
            <v>7.3442546000751037</v>
          </cell>
          <cell r="Z26">
            <v>4.5278820878708226</v>
          </cell>
          <cell r="AD26">
            <v>0</v>
          </cell>
          <cell r="AE26">
            <v>46.874200000000002</v>
          </cell>
          <cell r="AF26">
            <v>45.768599999999999</v>
          </cell>
          <cell r="AG26">
            <v>46.069200000000002</v>
          </cell>
          <cell r="AH26">
            <v>47.598999999999997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77.798000000000002</v>
          </cell>
          <cell r="D27">
            <v>288.55</v>
          </cell>
          <cell r="E27">
            <v>220.99799999999999</v>
          </cell>
          <cell r="F27">
            <v>141.83000000000001</v>
          </cell>
          <cell r="G27">
            <v>0</v>
          </cell>
          <cell r="H27">
            <v>1</v>
          </cell>
          <cell r="I27">
            <v>60</v>
          </cell>
          <cell r="J27">
            <v>214.79900000000001</v>
          </cell>
          <cell r="K27">
            <v>6.1989999999999839</v>
          </cell>
          <cell r="L27">
            <v>40</v>
          </cell>
          <cell r="M27">
            <v>60</v>
          </cell>
          <cell r="N27">
            <v>40</v>
          </cell>
          <cell r="W27">
            <v>44.199599999999997</v>
          </cell>
          <cell r="X27">
            <v>50</v>
          </cell>
          <cell r="Y27">
            <v>7.5075340048326247</v>
          </cell>
          <cell r="Z27">
            <v>3.2088525688015284</v>
          </cell>
          <cell r="AD27">
            <v>0</v>
          </cell>
          <cell r="AE27">
            <v>45.416199999999996</v>
          </cell>
          <cell r="AF27">
            <v>36.254000000000005</v>
          </cell>
          <cell r="AG27">
            <v>41.427199999999999</v>
          </cell>
          <cell r="AH27">
            <v>36.429000000000002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414.73599999999999</v>
          </cell>
          <cell r="D28">
            <v>576.37099999999998</v>
          </cell>
          <cell r="E28">
            <v>594.19100000000003</v>
          </cell>
          <cell r="F28">
            <v>372.37700000000001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600.42100000000005</v>
          </cell>
          <cell r="K28">
            <v>-6.2300000000000182</v>
          </cell>
          <cell r="L28">
            <v>100</v>
          </cell>
          <cell r="M28">
            <v>180</v>
          </cell>
          <cell r="N28">
            <v>120</v>
          </cell>
          <cell r="W28">
            <v>118.8382</v>
          </cell>
          <cell r="X28">
            <v>110</v>
          </cell>
          <cell r="Y28">
            <v>7.4250283158109092</v>
          </cell>
          <cell r="Z28">
            <v>3.1334789655178219</v>
          </cell>
          <cell r="AD28">
            <v>0</v>
          </cell>
          <cell r="AE28">
            <v>153.08580000000001</v>
          </cell>
          <cell r="AF28">
            <v>137.42059999999998</v>
          </cell>
          <cell r="AG28">
            <v>113.899</v>
          </cell>
          <cell r="AH28">
            <v>113.381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67.352999999999994</v>
          </cell>
          <cell r="D29">
            <v>213.98400000000001</v>
          </cell>
          <cell r="E29">
            <v>159.24100000000001</v>
          </cell>
          <cell r="F29">
            <v>120.194</v>
          </cell>
          <cell r="G29">
            <v>0</v>
          </cell>
          <cell r="H29">
            <v>1</v>
          </cell>
          <cell r="I29">
            <v>30</v>
          </cell>
          <cell r="J29">
            <v>154.59700000000001</v>
          </cell>
          <cell r="K29">
            <v>4.6440000000000055</v>
          </cell>
          <cell r="L29">
            <v>40</v>
          </cell>
          <cell r="M29">
            <v>0</v>
          </cell>
          <cell r="N29">
            <v>30</v>
          </cell>
          <cell r="W29">
            <v>31.848200000000002</v>
          </cell>
          <cell r="X29">
            <v>30</v>
          </cell>
          <cell r="Y29">
            <v>6.9138601239630502</v>
          </cell>
          <cell r="Z29">
            <v>3.7739652476435088</v>
          </cell>
          <cell r="AD29">
            <v>0</v>
          </cell>
          <cell r="AE29">
            <v>29.6084</v>
          </cell>
          <cell r="AF29">
            <v>24.5442</v>
          </cell>
          <cell r="AG29">
            <v>31.382799999999996</v>
          </cell>
          <cell r="AH29">
            <v>33.764000000000003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104.17700000000001</v>
          </cell>
          <cell r="D30">
            <v>264.32499999999999</v>
          </cell>
          <cell r="E30">
            <v>165.88</v>
          </cell>
          <cell r="F30">
            <v>199.71299999999999</v>
          </cell>
          <cell r="G30" t="str">
            <v>н</v>
          </cell>
          <cell r="H30">
            <v>1</v>
          </cell>
          <cell r="I30">
            <v>30</v>
          </cell>
          <cell r="J30">
            <v>189.803</v>
          </cell>
          <cell r="K30">
            <v>-23.923000000000002</v>
          </cell>
          <cell r="L30">
            <v>50</v>
          </cell>
          <cell r="M30">
            <v>0</v>
          </cell>
          <cell r="N30">
            <v>0</v>
          </cell>
          <cell r="W30">
            <v>33.176000000000002</v>
          </cell>
          <cell r="Y30">
            <v>7.5269170484687722</v>
          </cell>
          <cell r="Z30">
            <v>6.0198034723896789</v>
          </cell>
          <cell r="AD30">
            <v>0</v>
          </cell>
          <cell r="AE30">
            <v>41.308999999999997</v>
          </cell>
          <cell r="AF30">
            <v>31.199400000000004</v>
          </cell>
          <cell r="AG30">
            <v>48.834800000000001</v>
          </cell>
          <cell r="AH30">
            <v>35.115000000000002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895.47299999999996</v>
          </cell>
          <cell r="D31">
            <v>2121.5569999999998</v>
          </cell>
          <cell r="E31">
            <v>2094.9209999999998</v>
          </cell>
          <cell r="F31">
            <v>889.995</v>
          </cell>
          <cell r="G31" t="str">
            <v>ткмай</v>
          </cell>
          <cell r="H31">
            <v>1</v>
          </cell>
          <cell r="I31">
            <v>30</v>
          </cell>
          <cell r="J31">
            <v>2120.252</v>
          </cell>
          <cell r="K31">
            <v>-25.331000000000131</v>
          </cell>
          <cell r="L31">
            <v>400</v>
          </cell>
          <cell r="M31">
            <v>1000</v>
          </cell>
          <cell r="N31">
            <v>600</v>
          </cell>
          <cell r="W31">
            <v>418.98419999999999</v>
          </cell>
          <cell r="X31">
            <v>400</v>
          </cell>
          <cell r="Y31">
            <v>7.8523128079770075</v>
          </cell>
          <cell r="Z31">
            <v>2.1241731788454077</v>
          </cell>
          <cell r="AD31">
            <v>0</v>
          </cell>
          <cell r="AE31">
            <v>389.24059999999997</v>
          </cell>
          <cell r="AF31">
            <v>398.26900000000001</v>
          </cell>
          <cell r="AG31">
            <v>367.15539999999999</v>
          </cell>
          <cell r="AH31">
            <v>265.09399999999999</v>
          </cell>
          <cell r="AI31" t="str">
            <v>ябсент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117.074</v>
          </cell>
          <cell r="D32">
            <v>195.22</v>
          </cell>
          <cell r="E32">
            <v>115.307</v>
          </cell>
          <cell r="F32">
            <v>196.98699999999999</v>
          </cell>
          <cell r="G32">
            <v>0</v>
          </cell>
          <cell r="H32">
            <v>1</v>
          </cell>
          <cell r="I32">
            <v>40</v>
          </cell>
          <cell r="J32">
            <v>111.25</v>
          </cell>
          <cell r="K32">
            <v>4.0570000000000022</v>
          </cell>
          <cell r="L32">
            <v>20</v>
          </cell>
          <cell r="M32">
            <v>0</v>
          </cell>
          <cell r="N32">
            <v>0</v>
          </cell>
          <cell r="W32">
            <v>23.061399999999999</v>
          </cell>
          <cell r="Y32">
            <v>9.4090991873867154</v>
          </cell>
          <cell r="Z32">
            <v>8.5418491505285896</v>
          </cell>
          <cell r="AD32">
            <v>0</v>
          </cell>
          <cell r="AE32">
            <v>37.308199999999999</v>
          </cell>
          <cell r="AF32">
            <v>20.162799999999997</v>
          </cell>
          <cell r="AG32">
            <v>27.966000000000001</v>
          </cell>
          <cell r="AH32">
            <v>11.278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743.27</v>
          </cell>
          <cell r="D33">
            <v>54.113999999999997</v>
          </cell>
          <cell r="E33">
            <v>464.06400000000002</v>
          </cell>
          <cell r="F33">
            <v>342.60599999999999</v>
          </cell>
          <cell r="G33" t="str">
            <v>н</v>
          </cell>
          <cell r="H33">
            <v>1</v>
          </cell>
          <cell r="I33">
            <v>35</v>
          </cell>
          <cell r="J33">
            <v>459.55</v>
          </cell>
          <cell r="K33">
            <v>4.51400000000001</v>
          </cell>
          <cell r="L33">
            <v>0</v>
          </cell>
          <cell r="M33">
            <v>170</v>
          </cell>
          <cell r="N33">
            <v>50</v>
          </cell>
          <cell r="W33">
            <v>92.81280000000001</v>
          </cell>
          <cell r="X33">
            <v>50</v>
          </cell>
          <cell r="Y33">
            <v>6.6004473520893665</v>
          </cell>
          <cell r="Z33">
            <v>3.6913658460901941</v>
          </cell>
          <cell r="AD33">
            <v>0</v>
          </cell>
          <cell r="AE33">
            <v>88.049000000000007</v>
          </cell>
          <cell r="AF33">
            <v>104.81739999999999</v>
          </cell>
          <cell r="AG33">
            <v>70.092600000000004</v>
          </cell>
          <cell r="AH33">
            <v>26.855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59.91</v>
          </cell>
          <cell r="D34">
            <v>139.624</v>
          </cell>
          <cell r="E34">
            <v>131.00200000000001</v>
          </cell>
          <cell r="F34">
            <v>67.073999999999998</v>
          </cell>
          <cell r="G34">
            <v>0</v>
          </cell>
          <cell r="H34">
            <v>1</v>
          </cell>
          <cell r="I34">
            <v>30</v>
          </cell>
          <cell r="J34">
            <v>157.01599999999999</v>
          </cell>
          <cell r="K34">
            <v>-26.013999999999982</v>
          </cell>
          <cell r="L34">
            <v>20</v>
          </cell>
          <cell r="M34">
            <v>20</v>
          </cell>
          <cell r="N34">
            <v>20</v>
          </cell>
          <cell r="W34">
            <v>26.200400000000002</v>
          </cell>
          <cell r="X34">
            <v>30</v>
          </cell>
          <cell r="Y34">
            <v>5.9950993114608941</v>
          </cell>
          <cell r="Z34">
            <v>2.5600372513396739</v>
          </cell>
          <cell r="AD34">
            <v>0</v>
          </cell>
          <cell r="AE34">
            <v>24.373200000000001</v>
          </cell>
          <cell r="AF34">
            <v>28.042399999999997</v>
          </cell>
          <cell r="AG34">
            <v>20.1952</v>
          </cell>
          <cell r="AH34">
            <v>36.792999999999999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55.470999999999997</v>
          </cell>
          <cell r="D35">
            <v>10.877000000000001</v>
          </cell>
          <cell r="E35">
            <v>27.491</v>
          </cell>
          <cell r="F35">
            <v>38.856999999999999</v>
          </cell>
          <cell r="G35" t="str">
            <v>н</v>
          </cell>
          <cell r="H35">
            <v>1</v>
          </cell>
          <cell r="I35">
            <v>45</v>
          </cell>
          <cell r="J35">
            <v>28.6</v>
          </cell>
          <cell r="K35">
            <v>-1.1090000000000018</v>
          </cell>
          <cell r="L35">
            <v>0</v>
          </cell>
          <cell r="M35">
            <v>0</v>
          </cell>
          <cell r="N35">
            <v>0</v>
          </cell>
          <cell r="W35">
            <v>5.4981999999999998</v>
          </cell>
          <cell r="X35">
            <v>10</v>
          </cell>
          <cell r="Y35">
            <v>8.8859990542359313</v>
          </cell>
          <cell r="Z35">
            <v>7.0672219999272494</v>
          </cell>
          <cell r="AD35">
            <v>0</v>
          </cell>
          <cell r="AE35">
            <v>7.2677999999999994</v>
          </cell>
          <cell r="AF35">
            <v>2.3739999999999997</v>
          </cell>
          <cell r="AG35">
            <v>4.5860000000000003</v>
          </cell>
          <cell r="AH35">
            <v>2.7269999999999999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1.98</v>
          </cell>
          <cell r="D36">
            <v>21.995000000000001</v>
          </cell>
          <cell r="E36">
            <v>7.39</v>
          </cell>
          <cell r="F36">
            <v>16.585000000000001</v>
          </cell>
          <cell r="G36" t="str">
            <v>н</v>
          </cell>
          <cell r="H36">
            <v>1</v>
          </cell>
          <cell r="I36">
            <v>45</v>
          </cell>
          <cell r="J36">
            <v>15.000999999999999</v>
          </cell>
          <cell r="K36">
            <v>-7.6109999999999998</v>
          </cell>
          <cell r="L36">
            <v>0</v>
          </cell>
          <cell r="M36">
            <v>0</v>
          </cell>
          <cell r="N36">
            <v>0</v>
          </cell>
          <cell r="W36">
            <v>1.478</v>
          </cell>
          <cell r="Y36">
            <v>11.221244925575101</v>
          </cell>
          <cell r="Z36">
            <v>11.221244925575101</v>
          </cell>
          <cell r="AD36">
            <v>0</v>
          </cell>
          <cell r="AE36">
            <v>1.6643999999999999</v>
          </cell>
          <cell r="AF36">
            <v>2.2239999999999998</v>
          </cell>
          <cell r="AG36">
            <v>0.72360000000000002</v>
          </cell>
          <cell r="AH36">
            <v>4.6079999999999997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5.6070000000000002</v>
          </cell>
          <cell r="D37">
            <v>11.087</v>
          </cell>
          <cell r="E37">
            <v>7.4210000000000003</v>
          </cell>
          <cell r="F37">
            <v>7.4470000000000001</v>
          </cell>
          <cell r="G37" t="str">
            <v>н</v>
          </cell>
          <cell r="H37">
            <v>1</v>
          </cell>
          <cell r="I37">
            <v>45</v>
          </cell>
          <cell r="J37">
            <v>6.3010000000000002</v>
          </cell>
          <cell r="K37">
            <v>1.1200000000000001</v>
          </cell>
          <cell r="L37">
            <v>0</v>
          </cell>
          <cell r="M37">
            <v>0</v>
          </cell>
          <cell r="N37">
            <v>10</v>
          </cell>
          <cell r="W37">
            <v>1.4842</v>
          </cell>
          <cell r="Y37">
            <v>11.75515429187441</v>
          </cell>
          <cell r="Z37">
            <v>5.0175178547365586</v>
          </cell>
          <cell r="AD37">
            <v>0</v>
          </cell>
          <cell r="AE37">
            <v>2.7946</v>
          </cell>
          <cell r="AF37">
            <v>1.67</v>
          </cell>
          <cell r="AG37">
            <v>1.3077999999999999</v>
          </cell>
          <cell r="AH37">
            <v>1.853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439</v>
          </cell>
          <cell r="D38">
            <v>2344</v>
          </cell>
          <cell r="E38">
            <v>1514</v>
          </cell>
          <cell r="F38">
            <v>1225</v>
          </cell>
          <cell r="G38" t="str">
            <v>отк</v>
          </cell>
          <cell r="H38">
            <v>0.35</v>
          </cell>
          <cell r="I38">
            <v>40</v>
          </cell>
          <cell r="J38">
            <v>1567</v>
          </cell>
          <cell r="K38">
            <v>-53</v>
          </cell>
          <cell r="L38">
            <v>300</v>
          </cell>
          <cell r="M38">
            <v>600</v>
          </cell>
          <cell r="N38">
            <v>500</v>
          </cell>
          <cell r="W38">
            <v>302.8</v>
          </cell>
          <cell r="X38">
            <v>300</v>
          </cell>
          <cell r="Y38">
            <v>9.6598414795244381</v>
          </cell>
          <cell r="Z38">
            <v>4.0455746367239103</v>
          </cell>
          <cell r="AD38">
            <v>0</v>
          </cell>
          <cell r="AE38">
            <v>339.4</v>
          </cell>
          <cell r="AF38">
            <v>308.2</v>
          </cell>
          <cell r="AG38">
            <v>316.39999999999998</v>
          </cell>
          <cell r="AH38">
            <v>249</v>
          </cell>
          <cell r="AI38" t="str">
            <v>ябсент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1746</v>
          </cell>
          <cell r="D39">
            <v>6712</v>
          </cell>
          <cell r="E39">
            <v>5099</v>
          </cell>
          <cell r="F39">
            <v>3258</v>
          </cell>
          <cell r="G39">
            <v>0</v>
          </cell>
          <cell r="H39">
            <v>0.4</v>
          </cell>
          <cell r="I39">
            <v>40</v>
          </cell>
          <cell r="J39">
            <v>5183</v>
          </cell>
          <cell r="K39">
            <v>-84</v>
          </cell>
          <cell r="L39">
            <v>800</v>
          </cell>
          <cell r="M39">
            <v>200</v>
          </cell>
          <cell r="N39">
            <v>600</v>
          </cell>
          <cell r="W39">
            <v>819.4</v>
          </cell>
          <cell r="X39">
            <v>1100</v>
          </cell>
          <cell r="Y39">
            <v>7.2711740297778862</v>
          </cell>
          <cell r="Z39">
            <v>3.9760800585794485</v>
          </cell>
          <cell r="AD39">
            <v>1002</v>
          </cell>
          <cell r="AE39">
            <v>965.4</v>
          </cell>
          <cell r="AF39">
            <v>923.8</v>
          </cell>
          <cell r="AG39">
            <v>876</v>
          </cell>
          <cell r="AH39">
            <v>1108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2906</v>
          </cell>
          <cell r="D40">
            <v>8556</v>
          </cell>
          <cell r="E40">
            <v>6243</v>
          </cell>
          <cell r="F40">
            <v>5156</v>
          </cell>
          <cell r="G40">
            <v>0</v>
          </cell>
          <cell r="H40">
            <v>0.45</v>
          </cell>
          <cell r="I40">
            <v>45</v>
          </cell>
          <cell r="J40">
            <v>6302</v>
          </cell>
          <cell r="K40">
            <v>-59</v>
          </cell>
          <cell r="L40">
            <v>1200</v>
          </cell>
          <cell r="M40">
            <v>300</v>
          </cell>
          <cell r="N40">
            <v>1200</v>
          </cell>
          <cell r="W40">
            <v>1248.5999999999999</v>
          </cell>
          <cell r="X40">
            <v>1000</v>
          </cell>
          <cell r="Y40">
            <v>7.0927438731379153</v>
          </cell>
          <cell r="Z40">
            <v>4.1294249559506646</v>
          </cell>
          <cell r="AD40">
            <v>0</v>
          </cell>
          <cell r="AE40">
            <v>1239.8</v>
          </cell>
          <cell r="AF40">
            <v>1420.4</v>
          </cell>
          <cell r="AG40">
            <v>1337.4</v>
          </cell>
          <cell r="AH40">
            <v>938</v>
          </cell>
          <cell r="AI40" t="str">
            <v>оконч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458.98099999999999</v>
          </cell>
          <cell r="D41">
            <v>488.822</v>
          </cell>
          <cell r="E41">
            <v>525.82500000000005</v>
          </cell>
          <cell r="F41">
            <v>415.75099999999998</v>
          </cell>
          <cell r="G41">
            <v>0</v>
          </cell>
          <cell r="H41">
            <v>1</v>
          </cell>
          <cell r="I41">
            <v>40</v>
          </cell>
          <cell r="J41">
            <v>507.88400000000001</v>
          </cell>
          <cell r="K41">
            <v>17.941000000000031</v>
          </cell>
          <cell r="L41">
            <v>100</v>
          </cell>
          <cell r="M41">
            <v>300</v>
          </cell>
          <cell r="N41">
            <v>250</v>
          </cell>
          <cell r="W41">
            <v>105.16500000000001</v>
          </cell>
          <cell r="X41">
            <v>200</v>
          </cell>
          <cell r="Y41">
            <v>12.035857937526742</v>
          </cell>
          <cell r="Z41">
            <v>3.953320971806209</v>
          </cell>
          <cell r="AD41">
            <v>0</v>
          </cell>
          <cell r="AE41">
            <v>129.36920000000001</v>
          </cell>
          <cell r="AF41">
            <v>116.55999999999999</v>
          </cell>
          <cell r="AG41">
            <v>112.7346</v>
          </cell>
          <cell r="AH41">
            <v>80.347999999999999</v>
          </cell>
          <cell r="AI41" t="str">
            <v>сниж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757</v>
          </cell>
          <cell r="D42">
            <v>2036</v>
          </cell>
          <cell r="E42">
            <v>928</v>
          </cell>
          <cell r="F42">
            <v>1833</v>
          </cell>
          <cell r="G42">
            <v>0</v>
          </cell>
          <cell r="H42">
            <v>0.1</v>
          </cell>
          <cell r="I42">
            <v>730</v>
          </cell>
          <cell r="J42">
            <v>955</v>
          </cell>
          <cell r="K42">
            <v>-27</v>
          </cell>
          <cell r="L42">
            <v>0</v>
          </cell>
          <cell r="M42">
            <v>0</v>
          </cell>
          <cell r="N42">
            <v>0</v>
          </cell>
          <cell r="W42">
            <v>185.6</v>
          </cell>
          <cell r="X42">
            <v>500</v>
          </cell>
          <cell r="Y42">
            <v>12.570043103448276</v>
          </cell>
          <cell r="Z42">
            <v>9.8760775862068968</v>
          </cell>
          <cell r="AD42">
            <v>0</v>
          </cell>
          <cell r="AE42">
            <v>217.6</v>
          </cell>
          <cell r="AF42">
            <v>202.6</v>
          </cell>
          <cell r="AG42">
            <v>218.4</v>
          </cell>
          <cell r="AH42">
            <v>242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601</v>
          </cell>
          <cell r="D43">
            <v>1660</v>
          </cell>
          <cell r="E43">
            <v>1259</v>
          </cell>
          <cell r="F43">
            <v>965</v>
          </cell>
          <cell r="G43">
            <v>0</v>
          </cell>
          <cell r="H43">
            <v>0.35</v>
          </cell>
          <cell r="I43">
            <v>40</v>
          </cell>
          <cell r="J43">
            <v>1312</v>
          </cell>
          <cell r="K43">
            <v>-53</v>
          </cell>
          <cell r="L43">
            <v>250</v>
          </cell>
          <cell r="M43">
            <v>100</v>
          </cell>
          <cell r="N43">
            <v>250</v>
          </cell>
          <cell r="W43">
            <v>251.8</v>
          </cell>
          <cell r="X43">
            <v>250</v>
          </cell>
          <cell r="Y43">
            <v>7.2081016679904684</v>
          </cell>
          <cell r="Z43">
            <v>3.8324066719618743</v>
          </cell>
          <cell r="AD43">
            <v>0</v>
          </cell>
          <cell r="AE43">
            <v>320.8</v>
          </cell>
          <cell r="AF43">
            <v>321.39999999999998</v>
          </cell>
          <cell r="AG43">
            <v>268</v>
          </cell>
          <cell r="AH43">
            <v>314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93.838999999999999</v>
          </cell>
          <cell r="D44">
            <v>2021.1959999999999</v>
          </cell>
          <cell r="E44">
            <v>1147.944</v>
          </cell>
          <cell r="F44">
            <v>946.64</v>
          </cell>
          <cell r="G44">
            <v>0</v>
          </cell>
          <cell r="H44">
            <v>1</v>
          </cell>
          <cell r="I44">
            <v>40</v>
          </cell>
          <cell r="J44">
            <v>1202.192</v>
          </cell>
          <cell r="K44">
            <v>-54.248000000000047</v>
          </cell>
          <cell r="L44">
            <v>200</v>
          </cell>
          <cell r="M44">
            <v>0</v>
          </cell>
          <cell r="N44">
            <v>100</v>
          </cell>
          <cell r="W44">
            <v>229.58879999999999</v>
          </cell>
          <cell r="Y44">
            <v>5.4298815970117005</v>
          </cell>
          <cell r="Z44">
            <v>4.1231976472719927</v>
          </cell>
          <cell r="AD44">
            <v>0</v>
          </cell>
          <cell r="AE44">
            <v>96.305599999999998</v>
          </cell>
          <cell r="AF44">
            <v>203.8092</v>
          </cell>
          <cell r="AG44">
            <v>249.10380000000001</v>
          </cell>
          <cell r="AH44">
            <v>246.131</v>
          </cell>
          <cell r="AI44" t="str">
            <v>оконч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378</v>
          </cell>
          <cell r="D45">
            <v>1864</v>
          </cell>
          <cell r="E45">
            <v>1316</v>
          </cell>
          <cell r="F45">
            <v>894</v>
          </cell>
          <cell r="G45">
            <v>0</v>
          </cell>
          <cell r="H45">
            <v>0.4</v>
          </cell>
          <cell r="I45">
            <v>35</v>
          </cell>
          <cell r="J45">
            <v>1393</v>
          </cell>
          <cell r="K45">
            <v>-77</v>
          </cell>
          <cell r="L45">
            <v>250</v>
          </cell>
          <cell r="M45">
            <v>150</v>
          </cell>
          <cell r="N45">
            <v>250</v>
          </cell>
          <cell r="W45">
            <v>263.2</v>
          </cell>
          <cell r="X45">
            <v>350</v>
          </cell>
          <cell r="Y45">
            <v>7.1960486322188455</v>
          </cell>
          <cell r="Z45">
            <v>3.3966565349544076</v>
          </cell>
          <cell r="AD45">
            <v>0</v>
          </cell>
          <cell r="AE45">
            <v>239.4</v>
          </cell>
          <cell r="AF45">
            <v>292.8</v>
          </cell>
          <cell r="AG45">
            <v>266.60000000000002</v>
          </cell>
          <cell r="AH45">
            <v>357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1674</v>
          </cell>
          <cell r="D46">
            <v>8034</v>
          </cell>
          <cell r="E46">
            <v>2929</v>
          </cell>
          <cell r="F46">
            <v>2804</v>
          </cell>
          <cell r="G46" t="str">
            <v>оконч</v>
          </cell>
          <cell r="H46">
            <v>0.4</v>
          </cell>
          <cell r="I46">
            <v>40</v>
          </cell>
          <cell r="J46">
            <v>2986</v>
          </cell>
          <cell r="K46">
            <v>-57</v>
          </cell>
          <cell r="L46">
            <v>600</v>
          </cell>
          <cell r="M46">
            <v>0</v>
          </cell>
          <cell r="N46">
            <v>400</v>
          </cell>
          <cell r="W46">
            <v>585.79999999999995</v>
          </cell>
          <cell r="X46">
            <v>500</v>
          </cell>
          <cell r="Y46">
            <v>7.3472174803687267</v>
          </cell>
          <cell r="Z46">
            <v>4.7866165926937523</v>
          </cell>
          <cell r="AD46">
            <v>0</v>
          </cell>
          <cell r="AE46">
            <v>721.4</v>
          </cell>
          <cell r="AF46">
            <v>722</v>
          </cell>
          <cell r="AG46">
            <v>673.4</v>
          </cell>
          <cell r="AH46">
            <v>582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159.001</v>
          </cell>
          <cell r="D47">
            <v>195.63399999999999</v>
          </cell>
          <cell r="E47">
            <v>183.40799999999999</v>
          </cell>
          <cell r="F47">
            <v>170.50299999999999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183.02799999999999</v>
          </cell>
          <cell r="K47">
            <v>0.37999999999999545</v>
          </cell>
          <cell r="L47">
            <v>30</v>
          </cell>
          <cell r="M47">
            <v>0</v>
          </cell>
          <cell r="N47">
            <v>40</v>
          </cell>
          <cell r="W47">
            <v>36.681599999999996</v>
          </cell>
          <cell r="X47">
            <v>30</v>
          </cell>
          <cell r="Y47">
            <v>7.3743511733403126</v>
          </cell>
          <cell r="Z47">
            <v>4.6481887376777458</v>
          </cell>
          <cell r="AD47">
            <v>0</v>
          </cell>
          <cell r="AE47">
            <v>33.407200000000003</v>
          </cell>
          <cell r="AF47">
            <v>39.221600000000002</v>
          </cell>
          <cell r="AG47">
            <v>37.920200000000001</v>
          </cell>
          <cell r="AH47">
            <v>38.033000000000001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495.32900000000001</v>
          </cell>
          <cell r="D48">
            <v>704.63499999999999</v>
          </cell>
          <cell r="E48">
            <v>648.99199999999996</v>
          </cell>
          <cell r="F48">
            <v>542.25300000000004</v>
          </cell>
          <cell r="G48" t="str">
            <v>ткмай</v>
          </cell>
          <cell r="H48">
            <v>1</v>
          </cell>
          <cell r="I48">
            <v>40</v>
          </cell>
          <cell r="J48">
            <v>662.47699999999998</v>
          </cell>
          <cell r="K48">
            <v>-13.485000000000014</v>
          </cell>
          <cell r="L48">
            <v>140</v>
          </cell>
          <cell r="M48">
            <v>50</v>
          </cell>
          <cell r="N48">
            <v>150</v>
          </cell>
          <cell r="W48">
            <v>129.79839999999999</v>
          </cell>
          <cell r="X48">
            <v>90</v>
          </cell>
          <cell r="Y48">
            <v>7.4904852448104151</v>
          </cell>
          <cell r="Z48">
            <v>4.1776555026872453</v>
          </cell>
          <cell r="AD48">
            <v>0</v>
          </cell>
          <cell r="AE48">
            <v>154.7628</v>
          </cell>
          <cell r="AF48">
            <v>137.62700000000001</v>
          </cell>
          <cell r="AG48">
            <v>137.84960000000001</v>
          </cell>
          <cell r="AH48">
            <v>101.746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415</v>
          </cell>
          <cell r="D49">
            <v>2160</v>
          </cell>
          <cell r="E49">
            <v>1457</v>
          </cell>
          <cell r="F49">
            <v>1079</v>
          </cell>
          <cell r="G49" t="str">
            <v>лид, я</v>
          </cell>
          <cell r="H49">
            <v>0.35</v>
          </cell>
          <cell r="I49">
            <v>40</v>
          </cell>
          <cell r="J49">
            <v>1506</v>
          </cell>
          <cell r="K49">
            <v>-49</v>
          </cell>
          <cell r="L49">
            <v>300</v>
          </cell>
          <cell r="M49">
            <v>100</v>
          </cell>
          <cell r="N49">
            <v>300</v>
          </cell>
          <cell r="W49">
            <v>291.39999999999998</v>
          </cell>
          <cell r="X49">
            <v>350</v>
          </cell>
          <cell r="Y49">
            <v>7.3061084420041187</v>
          </cell>
          <cell r="Z49">
            <v>3.7028140013726838</v>
          </cell>
          <cell r="AD49">
            <v>0</v>
          </cell>
          <cell r="AE49">
            <v>322.2</v>
          </cell>
          <cell r="AF49">
            <v>323.60000000000002</v>
          </cell>
          <cell r="AG49">
            <v>300.60000000000002</v>
          </cell>
          <cell r="AH49">
            <v>368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1935</v>
          </cell>
          <cell r="D50">
            <v>3355</v>
          </cell>
          <cell r="E50">
            <v>2882</v>
          </cell>
          <cell r="F50">
            <v>2127</v>
          </cell>
          <cell r="G50" t="str">
            <v>бонмай</v>
          </cell>
          <cell r="H50">
            <v>0.35</v>
          </cell>
          <cell r="I50">
            <v>40</v>
          </cell>
          <cell r="J50">
            <v>2343</v>
          </cell>
          <cell r="K50">
            <v>539</v>
          </cell>
          <cell r="L50">
            <v>600</v>
          </cell>
          <cell r="M50">
            <v>300</v>
          </cell>
          <cell r="N50">
            <v>600</v>
          </cell>
          <cell r="W50">
            <v>576.4</v>
          </cell>
          <cell r="X50">
            <v>650</v>
          </cell>
          <cell r="Y50">
            <v>7.4201943095072869</v>
          </cell>
          <cell r="Z50">
            <v>3.6901457321304649</v>
          </cell>
          <cell r="AD50">
            <v>0</v>
          </cell>
          <cell r="AE50">
            <v>690.8</v>
          </cell>
          <cell r="AF50">
            <v>680.4</v>
          </cell>
          <cell r="AG50">
            <v>594.6</v>
          </cell>
          <cell r="AH50">
            <v>523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631</v>
          </cell>
          <cell r="D51">
            <v>4133</v>
          </cell>
          <cell r="E51">
            <v>1587</v>
          </cell>
          <cell r="F51">
            <v>1359</v>
          </cell>
          <cell r="G51">
            <v>0</v>
          </cell>
          <cell r="H51">
            <v>0.4</v>
          </cell>
          <cell r="I51">
            <v>35</v>
          </cell>
          <cell r="J51">
            <v>1639</v>
          </cell>
          <cell r="K51">
            <v>-52</v>
          </cell>
          <cell r="L51">
            <v>400</v>
          </cell>
          <cell r="M51">
            <v>0</v>
          </cell>
          <cell r="N51">
            <v>300</v>
          </cell>
          <cell r="W51">
            <v>317.39999999999998</v>
          </cell>
          <cell r="X51">
            <v>250</v>
          </cell>
          <cell r="Y51">
            <v>7.2747321991178326</v>
          </cell>
          <cell r="Z51">
            <v>4.2816635160680532</v>
          </cell>
          <cell r="AD51">
            <v>0</v>
          </cell>
          <cell r="AE51">
            <v>385.2</v>
          </cell>
          <cell r="AF51">
            <v>361.2</v>
          </cell>
          <cell r="AG51">
            <v>366.8</v>
          </cell>
          <cell r="AH51">
            <v>428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366.779</v>
          </cell>
          <cell r="D52">
            <v>504.10199999999998</v>
          </cell>
          <cell r="E52">
            <v>326.87</v>
          </cell>
          <cell r="F52">
            <v>256.40600000000001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326.971</v>
          </cell>
          <cell r="K52">
            <v>-0.10099999999999909</v>
          </cell>
          <cell r="L52">
            <v>70</v>
          </cell>
          <cell r="M52">
            <v>50</v>
          </cell>
          <cell r="N52">
            <v>80</v>
          </cell>
          <cell r="W52">
            <v>65.373999999999995</v>
          </cell>
          <cell r="X52">
            <v>50</v>
          </cell>
          <cell r="Y52">
            <v>7.7462905742344059</v>
          </cell>
          <cell r="Z52">
            <v>3.9221403004252458</v>
          </cell>
          <cell r="AD52">
            <v>0</v>
          </cell>
          <cell r="AE52">
            <v>95.709000000000003</v>
          </cell>
          <cell r="AF52">
            <v>72.792200000000008</v>
          </cell>
          <cell r="AG52">
            <v>74.838800000000006</v>
          </cell>
          <cell r="AH52">
            <v>60.591000000000001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1439.9770000000001</v>
          </cell>
          <cell r="D53">
            <v>2188.8969999999999</v>
          </cell>
          <cell r="E53">
            <v>1250.6289999999999</v>
          </cell>
          <cell r="F53">
            <v>1522.088</v>
          </cell>
          <cell r="G53" t="str">
            <v>н</v>
          </cell>
          <cell r="H53">
            <v>1</v>
          </cell>
          <cell r="I53">
            <v>50</v>
          </cell>
          <cell r="J53">
            <v>1245.71</v>
          </cell>
          <cell r="K53">
            <v>4.918999999999869</v>
          </cell>
          <cell r="L53">
            <v>220</v>
          </cell>
          <cell r="M53">
            <v>200</v>
          </cell>
          <cell r="N53">
            <v>200</v>
          </cell>
          <cell r="W53">
            <v>250.12579999999997</v>
          </cell>
          <cell r="X53">
            <v>200</v>
          </cell>
          <cell r="Y53">
            <v>9.3636402162431871</v>
          </cell>
          <cell r="Z53">
            <v>6.0852898821313124</v>
          </cell>
          <cell r="AD53">
            <v>0</v>
          </cell>
          <cell r="AE53">
            <v>376.10219999999998</v>
          </cell>
          <cell r="AF53">
            <v>320.44140000000004</v>
          </cell>
          <cell r="AG53">
            <v>315.68259999999998</v>
          </cell>
          <cell r="AH53">
            <v>187.77199999999999</v>
          </cell>
          <cell r="AI53" t="str">
            <v>сниж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9.09</v>
          </cell>
          <cell r="D54">
            <v>60.142000000000003</v>
          </cell>
          <cell r="E54">
            <v>35.843000000000004</v>
          </cell>
          <cell r="F54">
            <v>33.389000000000003</v>
          </cell>
          <cell r="G54">
            <v>0</v>
          </cell>
          <cell r="H54">
            <v>1</v>
          </cell>
          <cell r="I54">
            <v>50</v>
          </cell>
          <cell r="J54">
            <v>38.200000000000003</v>
          </cell>
          <cell r="K54">
            <v>-2.3569999999999993</v>
          </cell>
          <cell r="L54">
            <v>0</v>
          </cell>
          <cell r="M54">
            <v>0</v>
          </cell>
          <cell r="N54">
            <v>0</v>
          </cell>
          <cell r="W54">
            <v>7.1686000000000005</v>
          </cell>
          <cell r="X54">
            <v>20</v>
          </cell>
          <cell r="Y54">
            <v>7.4476187819099966</v>
          </cell>
          <cell r="Z54">
            <v>4.6576737438272469</v>
          </cell>
          <cell r="AD54">
            <v>0</v>
          </cell>
          <cell r="AE54">
            <v>2.4047999999999998</v>
          </cell>
          <cell r="AF54">
            <v>4.7671999999999999</v>
          </cell>
          <cell r="AG54">
            <v>5.9984000000000002</v>
          </cell>
          <cell r="AH54">
            <v>19.417999999999999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2369.221</v>
          </cell>
          <cell r="D55">
            <v>7807.0290000000005</v>
          </cell>
          <cell r="E55">
            <v>5238.8710000000001</v>
          </cell>
          <cell r="F55">
            <v>4893.3890000000001</v>
          </cell>
          <cell r="G55" t="str">
            <v>ткмай</v>
          </cell>
          <cell r="H55">
            <v>1</v>
          </cell>
          <cell r="I55">
            <v>40</v>
          </cell>
          <cell r="J55">
            <v>5138.0630000000001</v>
          </cell>
          <cell r="K55">
            <v>100.80799999999999</v>
          </cell>
          <cell r="L55">
            <v>1200</v>
          </cell>
          <cell r="M55">
            <v>0</v>
          </cell>
          <cell r="N55">
            <v>600</v>
          </cell>
          <cell r="W55">
            <v>1047.7742000000001</v>
          </cell>
          <cell r="X55">
            <v>700</v>
          </cell>
          <cell r="Y55">
            <v>7.0562808284456704</v>
          </cell>
          <cell r="Z55">
            <v>4.670270560202761</v>
          </cell>
          <cell r="AD55">
            <v>0</v>
          </cell>
          <cell r="AE55">
            <v>1050.6446000000001</v>
          </cell>
          <cell r="AF55">
            <v>1194.9936</v>
          </cell>
          <cell r="AG55">
            <v>1177.6822</v>
          </cell>
          <cell r="AH55">
            <v>426.09300000000002</v>
          </cell>
          <cell r="AI55" t="str">
            <v>оконч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3795</v>
          </cell>
          <cell r="D56">
            <v>15685</v>
          </cell>
          <cell r="E56">
            <v>8568</v>
          </cell>
          <cell r="F56">
            <v>4379</v>
          </cell>
          <cell r="G56" t="str">
            <v>бонмай</v>
          </cell>
          <cell r="H56">
            <v>0.45</v>
          </cell>
          <cell r="I56">
            <v>50</v>
          </cell>
          <cell r="J56">
            <v>5990</v>
          </cell>
          <cell r="K56">
            <v>2578</v>
          </cell>
          <cell r="L56">
            <v>1100</v>
          </cell>
          <cell r="M56">
            <v>1400</v>
          </cell>
          <cell r="N56">
            <v>1100</v>
          </cell>
          <cell r="W56">
            <v>1113.5999999999999</v>
          </cell>
          <cell r="X56">
            <v>800</v>
          </cell>
          <cell r="Y56">
            <v>7.8834410919540234</v>
          </cell>
          <cell r="Z56">
            <v>3.932291666666667</v>
          </cell>
          <cell r="AD56">
            <v>3000</v>
          </cell>
          <cell r="AE56">
            <v>1448.8</v>
          </cell>
          <cell r="AF56">
            <v>1346.8</v>
          </cell>
          <cell r="AG56">
            <v>1186.8</v>
          </cell>
          <cell r="AH56">
            <v>567</v>
          </cell>
          <cell r="AI56" t="str">
            <v>ябсент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2136</v>
          </cell>
          <cell r="D57">
            <v>5379</v>
          </cell>
          <cell r="E57">
            <v>4099</v>
          </cell>
          <cell r="F57">
            <v>3317</v>
          </cell>
          <cell r="G57" t="str">
            <v>акяб</v>
          </cell>
          <cell r="H57">
            <v>0.45</v>
          </cell>
          <cell r="I57">
            <v>50</v>
          </cell>
          <cell r="J57">
            <v>4190</v>
          </cell>
          <cell r="K57">
            <v>-91</v>
          </cell>
          <cell r="L57">
            <v>800</v>
          </cell>
          <cell r="M57">
            <v>1000</v>
          </cell>
          <cell r="N57">
            <v>1000</v>
          </cell>
          <cell r="W57">
            <v>819.8</v>
          </cell>
          <cell r="X57">
            <v>400</v>
          </cell>
          <cell r="Y57">
            <v>7.9494998780190294</v>
          </cell>
          <cell r="Z57">
            <v>4.046108807026104</v>
          </cell>
          <cell r="AD57">
            <v>0</v>
          </cell>
          <cell r="AE57">
            <v>1061</v>
          </cell>
          <cell r="AF57">
            <v>995.6</v>
          </cell>
          <cell r="AG57">
            <v>871.2</v>
          </cell>
          <cell r="AH57">
            <v>828</v>
          </cell>
          <cell r="AI57" t="str">
            <v>ябсент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828</v>
          </cell>
          <cell r="D58">
            <v>3068</v>
          </cell>
          <cell r="E58">
            <v>1148</v>
          </cell>
          <cell r="F58">
            <v>1112</v>
          </cell>
          <cell r="G58">
            <v>0</v>
          </cell>
          <cell r="H58">
            <v>0.45</v>
          </cell>
          <cell r="I58">
            <v>50</v>
          </cell>
          <cell r="J58">
            <v>1165</v>
          </cell>
          <cell r="K58">
            <v>-17</v>
          </cell>
          <cell r="L58">
            <v>280</v>
          </cell>
          <cell r="M58">
            <v>300</v>
          </cell>
          <cell r="N58">
            <v>300</v>
          </cell>
          <cell r="W58">
            <v>229.6</v>
          </cell>
          <cell r="X58">
            <v>200</v>
          </cell>
          <cell r="Y58">
            <v>9.547038327526133</v>
          </cell>
          <cell r="Z58">
            <v>4.8432055749128917</v>
          </cell>
          <cell r="AD58">
            <v>0</v>
          </cell>
          <cell r="AE58">
            <v>356.6</v>
          </cell>
          <cell r="AF58">
            <v>321.60000000000002</v>
          </cell>
          <cell r="AG58">
            <v>272.2</v>
          </cell>
          <cell r="AH58">
            <v>227</v>
          </cell>
          <cell r="AI58" t="str">
            <v>ябсент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109</v>
          </cell>
          <cell r="D59">
            <v>954</v>
          </cell>
          <cell r="E59">
            <v>451</v>
          </cell>
          <cell r="F59">
            <v>219</v>
          </cell>
          <cell r="G59">
            <v>0</v>
          </cell>
          <cell r="H59">
            <v>0.4</v>
          </cell>
          <cell r="I59">
            <v>40</v>
          </cell>
          <cell r="J59">
            <v>496</v>
          </cell>
          <cell r="K59">
            <v>-45</v>
          </cell>
          <cell r="L59">
            <v>80</v>
          </cell>
          <cell r="M59">
            <v>70</v>
          </cell>
          <cell r="N59">
            <v>100</v>
          </cell>
          <cell r="W59">
            <v>90.2</v>
          </cell>
          <cell r="X59">
            <v>150</v>
          </cell>
          <cell r="Y59">
            <v>6.8625277161862526</v>
          </cell>
          <cell r="Z59">
            <v>2.4279379157427936</v>
          </cell>
          <cell r="AD59">
            <v>0</v>
          </cell>
          <cell r="AE59">
            <v>77</v>
          </cell>
          <cell r="AF59">
            <v>81.599999999999994</v>
          </cell>
          <cell r="AG59">
            <v>78.400000000000006</v>
          </cell>
          <cell r="AH59">
            <v>150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114</v>
          </cell>
          <cell r="D60">
            <v>859</v>
          </cell>
          <cell r="E60">
            <v>380</v>
          </cell>
          <cell r="F60">
            <v>275</v>
          </cell>
          <cell r="G60">
            <v>0</v>
          </cell>
          <cell r="H60">
            <v>0.4</v>
          </cell>
          <cell r="I60">
            <v>40</v>
          </cell>
          <cell r="J60">
            <v>423</v>
          </cell>
          <cell r="K60">
            <v>-43</v>
          </cell>
          <cell r="L60">
            <v>70</v>
          </cell>
          <cell r="M60">
            <v>20</v>
          </cell>
          <cell r="N60">
            <v>90</v>
          </cell>
          <cell r="W60">
            <v>76</v>
          </cell>
          <cell r="X60">
            <v>80</v>
          </cell>
          <cell r="Y60">
            <v>7.0394736842105265</v>
          </cell>
          <cell r="Z60">
            <v>3.6184210526315788</v>
          </cell>
          <cell r="AD60">
            <v>0</v>
          </cell>
          <cell r="AE60">
            <v>69.2</v>
          </cell>
          <cell r="AF60">
            <v>83</v>
          </cell>
          <cell r="AG60">
            <v>79.2</v>
          </cell>
          <cell r="AH60">
            <v>114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615.00199999999995</v>
          </cell>
          <cell r="D61">
            <v>1137.415</v>
          </cell>
          <cell r="E61">
            <v>1026.748</v>
          </cell>
          <cell r="F61">
            <v>707.03099999999995</v>
          </cell>
          <cell r="G61" t="str">
            <v>ткмай</v>
          </cell>
          <cell r="H61">
            <v>1</v>
          </cell>
          <cell r="I61">
            <v>50</v>
          </cell>
          <cell r="J61">
            <v>1033.4390000000001</v>
          </cell>
          <cell r="K61">
            <v>-6.6910000000000309</v>
          </cell>
          <cell r="L61">
            <v>250</v>
          </cell>
          <cell r="M61">
            <v>200</v>
          </cell>
          <cell r="N61">
            <v>200</v>
          </cell>
          <cell r="W61">
            <v>205.34960000000001</v>
          </cell>
          <cell r="X61">
            <v>200</v>
          </cell>
          <cell r="Y61">
            <v>7.5823425027367959</v>
          </cell>
          <cell r="Z61">
            <v>3.4430600303092866</v>
          </cell>
          <cell r="AD61">
            <v>0</v>
          </cell>
          <cell r="AE61">
            <v>231.65639999999999</v>
          </cell>
          <cell r="AF61">
            <v>234.137</v>
          </cell>
          <cell r="AG61">
            <v>197.85640000000001</v>
          </cell>
          <cell r="AH61">
            <v>86.846999999999994</v>
          </cell>
          <cell r="AI61" t="str">
            <v>оконч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483</v>
          </cell>
          <cell r="D62">
            <v>2012</v>
          </cell>
          <cell r="E62">
            <v>601</v>
          </cell>
          <cell r="F62">
            <v>1890</v>
          </cell>
          <cell r="G62">
            <v>0</v>
          </cell>
          <cell r="H62">
            <v>0.1</v>
          </cell>
          <cell r="I62">
            <v>730</v>
          </cell>
          <cell r="J62">
            <v>605</v>
          </cell>
          <cell r="K62">
            <v>-4</v>
          </cell>
          <cell r="L62">
            <v>0</v>
          </cell>
          <cell r="M62">
            <v>0</v>
          </cell>
          <cell r="N62">
            <v>0</v>
          </cell>
          <cell r="W62">
            <v>120.2</v>
          </cell>
          <cell r="Y62">
            <v>15.723793677204659</v>
          </cell>
          <cell r="Z62">
            <v>15.723793677204659</v>
          </cell>
          <cell r="AD62">
            <v>0</v>
          </cell>
          <cell r="AE62">
            <v>130.4</v>
          </cell>
          <cell r="AF62">
            <v>138.6</v>
          </cell>
          <cell r="AG62">
            <v>156.6</v>
          </cell>
          <cell r="AH62">
            <v>139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550.952</v>
          </cell>
          <cell r="D63">
            <v>196.297</v>
          </cell>
          <cell r="E63">
            <v>445.43</v>
          </cell>
          <cell r="F63">
            <v>11.657</v>
          </cell>
          <cell r="G63">
            <v>0</v>
          </cell>
          <cell r="H63">
            <v>1</v>
          </cell>
          <cell r="I63">
            <v>50</v>
          </cell>
          <cell r="J63">
            <v>452.42700000000002</v>
          </cell>
          <cell r="K63">
            <v>-6.9970000000000141</v>
          </cell>
          <cell r="L63">
            <v>0</v>
          </cell>
          <cell r="M63">
            <v>80</v>
          </cell>
          <cell r="N63">
            <v>80</v>
          </cell>
          <cell r="W63">
            <v>89.085999999999999</v>
          </cell>
          <cell r="X63">
            <v>60</v>
          </cell>
          <cell r="Y63">
            <v>2.6003749186179643</v>
          </cell>
          <cell r="Z63">
            <v>0.13085108771299644</v>
          </cell>
          <cell r="AD63">
            <v>0</v>
          </cell>
          <cell r="AE63">
            <v>60.947600000000001</v>
          </cell>
          <cell r="AF63">
            <v>72.574399999999997</v>
          </cell>
          <cell r="AG63">
            <v>85.948800000000006</v>
          </cell>
          <cell r="AH63">
            <v>113.068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1983</v>
          </cell>
          <cell r="D64">
            <v>6225</v>
          </cell>
          <cell r="E64">
            <v>5060</v>
          </cell>
          <cell r="F64">
            <v>3026</v>
          </cell>
          <cell r="G64">
            <v>0</v>
          </cell>
          <cell r="H64">
            <v>0.4</v>
          </cell>
          <cell r="I64">
            <v>40</v>
          </cell>
          <cell r="J64">
            <v>5170</v>
          </cell>
          <cell r="K64">
            <v>-110</v>
          </cell>
          <cell r="L64">
            <v>850</v>
          </cell>
          <cell r="M64">
            <v>200</v>
          </cell>
          <cell r="N64">
            <v>800</v>
          </cell>
          <cell r="W64">
            <v>751.6</v>
          </cell>
          <cell r="X64">
            <v>700</v>
          </cell>
          <cell r="Y64">
            <v>7.4188398084087277</v>
          </cell>
          <cell r="Z64">
            <v>4.0260777009047368</v>
          </cell>
          <cell r="AD64">
            <v>1302</v>
          </cell>
          <cell r="AE64">
            <v>852</v>
          </cell>
          <cell r="AF64">
            <v>839.6</v>
          </cell>
          <cell r="AG64">
            <v>808.6</v>
          </cell>
          <cell r="AH64">
            <v>806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1937</v>
          </cell>
          <cell r="D65">
            <v>4063</v>
          </cell>
          <cell r="E65">
            <v>3305</v>
          </cell>
          <cell r="F65">
            <v>2622</v>
          </cell>
          <cell r="G65">
            <v>0</v>
          </cell>
          <cell r="H65">
            <v>0.4</v>
          </cell>
          <cell r="I65">
            <v>40</v>
          </cell>
          <cell r="J65">
            <v>3356</v>
          </cell>
          <cell r="K65">
            <v>-51</v>
          </cell>
          <cell r="L65">
            <v>700</v>
          </cell>
          <cell r="M65">
            <v>200</v>
          </cell>
          <cell r="N65">
            <v>700</v>
          </cell>
          <cell r="W65">
            <v>661</v>
          </cell>
          <cell r="X65">
            <v>700</v>
          </cell>
          <cell r="Y65">
            <v>7.4462934947049924</v>
          </cell>
          <cell r="Z65">
            <v>3.9667170953101363</v>
          </cell>
          <cell r="AD65">
            <v>0</v>
          </cell>
          <cell r="AE65">
            <v>773.2</v>
          </cell>
          <cell r="AF65">
            <v>778.8</v>
          </cell>
          <cell r="AG65">
            <v>696.6</v>
          </cell>
          <cell r="AH65">
            <v>693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341.24200000000002</v>
          </cell>
          <cell r="D66">
            <v>842.7</v>
          </cell>
          <cell r="E66">
            <v>587.51</v>
          </cell>
          <cell r="F66">
            <v>585.77099999999996</v>
          </cell>
          <cell r="G66" t="str">
            <v>ябл</v>
          </cell>
          <cell r="H66">
            <v>1</v>
          </cell>
          <cell r="I66">
            <v>40</v>
          </cell>
          <cell r="J66">
            <v>553.36300000000006</v>
          </cell>
          <cell r="K66">
            <v>34.146999999999935</v>
          </cell>
          <cell r="L66">
            <v>150</v>
          </cell>
          <cell r="M66">
            <v>0</v>
          </cell>
          <cell r="N66">
            <v>100</v>
          </cell>
          <cell r="W66">
            <v>117.502</v>
          </cell>
          <cell r="X66">
            <v>50</v>
          </cell>
          <cell r="Y66">
            <v>7.5383482834334732</v>
          </cell>
          <cell r="Z66">
            <v>4.985200251910606</v>
          </cell>
          <cell r="AD66">
            <v>0</v>
          </cell>
          <cell r="AE66">
            <v>165.13820000000001</v>
          </cell>
          <cell r="AF66">
            <v>135.94559999999998</v>
          </cell>
          <cell r="AG66">
            <v>136.72020000000001</v>
          </cell>
          <cell r="AH66">
            <v>107.384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142.88999999999999</v>
          </cell>
          <cell r="D67">
            <v>310.173</v>
          </cell>
          <cell r="E67">
            <v>280.48599999999999</v>
          </cell>
          <cell r="F67">
            <v>169.95099999999999</v>
          </cell>
          <cell r="G67">
            <v>0</v>
          </cell>
          <cell r="H67">
            <v>1</v>
          </cell>
          <cell r="I67">
            <v>40</v>
          </cell>
          <cell r="J67">
            <v>259.07600000000002</v>
          </cell>
          <cell r="K67">
            <v>21.409999999999968</v>
          </cell>
          <cell r="L67">
            <v>50</v>
          </cell>
          <cell r="M67">
            <v>80</v>
          </cell>
          <cell r="N67">
            <v>60</v>
          </cell>
          <cell r="W67">
            <v>56.097200000000001</v>
          </cell>
          <cell r="X67">
            <v>50</v>
          </cell>
          <cell r="Y67">
            <v>7.3078691984626687</v>
          </cell>
          <cell r="Z67">
            <v>3.0295807990416632</v>
          </cell>
          <cell r="AD67">
            <v>0</v>
          </cell>
          <cell r="AE67">
            <v>47.580399999999997</v>
          </cell>
          <cell r="AF67">
            <v>56.971600000000002</v>
          </cell>
          <cell r="AG67">
            <v>52.696799999999996</v>
          </cell>
          <cell r="AH67">
            <v>59.234999999999999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328.02699999999999</v>
          </cell>
          <cell r="D68">
            <v>971.99900000000002</v>
          </cell>
          <cell r="E68">
            <v>804.16899999999998</v>
          </cell>
          <cell r="F68">
            <v>487.87799999999999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762.80200000000002</v>
          </cell>
          <cell r="K68">
            <v>41.366999999999962</v>
          </cell>
          <cell r="L68">
            <v>150</v>
          </cell>
          <cell r="M68">
            <v>400</v>
          </cell>
          <cell r="N68">
            <v>300</v>
          </cell>
          <cell r="W68">
            <v>160.8338</v>
          </cell>
          <cell r="X68">
            <v>250</v>
          </cell>
          <cell r="Y68">
            <v>9.8727879338795699</v>
          </cell>
          <cell r="Z68">
            <v>3.0334295403080698</v>
          </cell>
          <cell r="AD68">
            <v>0</v>
          </cell>
          <cell r="AE68">
            <v>158.24520000000001</v>
          </cell>
          <cell r="AF68">
            <v>157.5222</v>
          </cell>
          <cell r="AG68">
            <v>143.8614</v>
          </cell>
          <cell r="AH68">
            <v>117.72499999999999</v>
          </cell>
          <cell r="AI68" t="str">
            <v>сниж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111.217</v>
          </cell>
          <cell r="D69">
            <v>461.95</v>
          </cell>
          <cell r="E69">
            <v>299.08699999999999</v>
          </cell>
          <cell r="F69">
            <v>267.916</v>
          </cell>
          <cell r="G69">
            <v>0</v>
          </cell>
          <cell r="H69">
            <v>1</v>
          </cell>
          <cell r="I69">
            <v>40</v>
          </cell>
          <cell r="J69">
            <v>350.73599999999999</v>
          </cell>
          <cell r="K69">
            <v>-51.649000000000001</v>
          </cell>
          <cell r="L69">
            <v>70</v>
          </cell>
          <cell r="M69">
            <v>0</v>
          </cell>
          <cell r="N69">
            <v>0</v>
          </cell>
          <cell r="W69">
            <v>59.817399999999999</v>
          </cell>
          <cell r="X69">
            <v>100</v>
          </cell>
          <cell r="Y69">
            <v>7.3208798777613202</v>
          </cell>
          <cell r="Z69">
            <v>4.4788974445562664</v>
          </cell>
          <cell r="AD69">
            <v>0</v>
          </cell>
          <cell r="AE69">
            <v>70.030600000000007</v>
          </cell>
          <cell r="AF69">
            <v>63.776800000000001</v>
          </cell>
          <cell r="AG69">
            <v>67.5244</v>
          </cell>
          <cell r="AH69">
            <v>94.822999999999993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79</v>
          </cell>
          <cell r="D70">
            <v>299</v>
          </cell>
          <cell r="E70">
            <v>160</v>
          </cell>
          <cell r="F70">
            <v>125</v>
          </cell>
          <cell r="G70" t="str">
            <v>дк</v>
          </cell>
          <cell r="H70">
            <v>0.6</v>
          </cell>
          <cell r="I70">
            <v>60</v>
          </cell>
          <cell r="J70">
            <v>169</v>
          </cell>
          <cell r="K70">
            <v>-9</v>
          </cell>
          <cell r="L70">
            <v>40</v>
          </cell>
          <cell r="M70">
            <v>0</v>
          </cell>
          <cell r="N70">
            <v>0</v>
          </cell>
          <cell r="W70">
            <v>32</v>
          </cell>
          <cell r="X70">
            <v>70</v>
          </cell>
          <cell r="Y70">
            <v>7.34375</v>
          </cell>
          <cell r="Z70">
            <v>3.90625</v>
          </cell>
          <cell r="AD70">
            <v>0</v>
          </cell>
          <cell r="AE70">
            <v>37</v>
          </cell>
          <cell r="AF70">
            <v>26.8</v>
          </cell>
          <cell r="AG70">
            <v>32.799999999999997</v>
          </cell>
          <cell r="AH70">
            <v>45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339</v>
          </cell>
          <cell r="D71">
            <v>665</v>
          </cell>
          <cell r="E71">
            <v>363</v>
          </cell>
          <cell r="F71">
            <v>342</v>
          </cell>
          <cell r="G71" t="str">
            <v>ябл</v>
          </cell>
          <cell r="H71">
            <v>0.6</v>
          </cell>
          <cell r="I71">
            <v>60</v>
          </cell>
          <cell r="J71">
            <v>364</v>
          </cell>
          <cell r="K71">
            <v>-1</v>
          </cell>
          <cell r="L71">
            <v>90</v>
          </cell>
          <cell r="M71">
            <v>0</v>
          </cell>
          <cell r="N71">
            <v>40</v>
          </cell>
          <cell r="W71">
            <v>72.599999999999994</v>
          </cell>
          <cell r="X71">
            <v>70</v>
          </cell>
          <cell r="Y71">
            <v>7.4655647382920112</v>
          </cell>
          <cell r="Z71">
            <v>4.7107438016528933</v>
          </cell>
          <cell r="AD71">
            <v>0</v>
          </cell>
          <cell r="AE71">
            <v>94.2</v>
          </cell>
          <cell r="AF71">
            <v>104</v>
          </cell>
          <cell r="AG71">
            <v>80.8</v>
          </cell>
          <cell r="AH71">
            <v>57</v>
          </cell>
          <cell r="AI71" t="str">
            <v>продсент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498</v>
          </cell>
          <cell r="D72">
            <v>1067</v>
          </cell>
          <cell r="E72">
            <v>576</v>
          </cell>
          <cell r="F72">
            <v>454</v>
          </cell>
          <cell r="G72" t="str">
            <v>ябл</v>
          </cell>
          <cell r="H72">
            <v>0.6</v>
          </cell>
          <cell r="I72">
            <v>60</v>
          </cell>
          <cell r="J72">
            <v>588</v>
          </cell>
          <cell r="K72">
            <v>-12</v>
          </cell>
          <cell r="L72">
            <v>120</v>
          </cell>
          <cell r="M72">
            <v>120</v>
          </cell>
          <cell r="N72">
            <v>60</v>
          </cell>
          <cell r="W72">
            <v>115.2</v>
          </cell>
          <cell r="X72">
            <v>110</v>
          </cell>
          <cell r="Y72">
            <v>7.5</v>
          </cell>
          <cell r="Z72">
            <v>3.9409722222222223</v>
          </cell>
          <cell r="AD72">
            <v>0</v>
          </cell>
          <cell r="AE72">
            <v>131.19999999999999</v>
          </cell>
          <cell r="AF72">
            <v>148.6</v>
          </cell>
          <cell r="AG72">
            <v>118.4</v>
          </cell>
          <cell r="AH72">
            <v>107</v>
          </cell>
          <cell r="AI72" t="str">
            <v>продсент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127.19799999999999</v>
          </cell>
          <cell r="D73">
            <v>402.57900000000001</v>
          </cell>
          <cell r="E73">
            <v>215.57599999999999</v>
          </cell>
          <cell r="F73">
            <v>180.904</v>
          </cell>
          <cell r="G73">
            <v>0</v>
          </cell>
          <cell r="H73">
            <v>1</v>
          </cell>
          <cell r="I73">
            <v>30</v>
          </cell>
          <cell r="J73">
            <v>220.422</v>
          </cell>
          <cell r="K73">
            <v>-4.8460000000000036</v>
          </cell>
          <cell r="L73">
            <v>30</v>
          </cell>
          <cell r="M73">
            <v>0</v>
          </cell>
          <cell r="N73">
            <v>0</v>
          </cell>
          <cell r="W73">
            <v>43.115200000000002</v>
          </cell>
          <cell r="X73">
            <v>50</v>
          </cell>
          <cell r="Y73">
            <v>6.0513229673061932</v>
          </cell>
          <cell r="Z73">
            <v>4.195828849222548</v>
          </cell>
          <cell r="AD73">
            <v>0</v>
          </cell>
          <cell r="AE73">
            <v>44.8108</v>
          </cell>
          <cell r="AF73">
            <v>51.682000000000002</v>
          </cell>
          <cell r="AG73">
            <v>47.747799999999998</v>
          </cell>
          <cell r="AH73">
            <v>64.319999999999993</v>
          </cell>
          <cell r="AI73" t="str">
            <v>увел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136</v>
          </cell>
          <cell r="D74">
            <v>2215</v>
          </cell>
          <cell r="E74">
            <v>867</v>
          </cell>
          <cell r="F74">
            <v>825</v>
          </cell>
          <cell r="G74" t="str">
            <v>ябл,дк</v>
          </cell>
          <cell r="H74">
            <v>0.6</v>
          </cell>
          <cell r="I74">
            <v>60</v>
          </cell>
          <cell r="J74">
            <v>865</v>
          </cell>
          <cell r="K74">
            <v>2</v>
          </cell>
          <cell r="L74">
            <v>200</v>
          </cell>
          <cell r="M74">
            <v>0</v>
          </cell>
          <cell r="N74">
            <v>80</v>
          </cell>
          <cell r="W74">
            <v>173.4</v>
          </cell>
          <cell r="X74">
            <v>150</v>
          </cell>
          <cell r="Y74">
            <v>7.2376009227220299</v>
          </cell>
          <cell r="Z74">
            <v>4.757785467128028</v>
          </cell>
          <cell r="AD74">
            <v>0</v>
          </cell>
          <cell r="AE74">
            <v>202.6</v>
          </cell>
          <cell r="AF74">
            <v>181.4</v>
          </cell>
          <cell r="AG74">
            <v>195.2</v>
          </cell>
          <cell r="AH74">
            <v>127</v>
          </cell>
          <cell r="AI74" t="str">
            <v>оконч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529</v>
          </cell>
          <cell r="D75">
            <v>2144</v>
          </cell>
          <cell r="E75">
            <v>986</v>
          </cell>
          <cell r="F75">
            <v>769</v>
          </cell>
          <cell r="G75" t="str">
            <v>ябл,дк</v>
          </cell>
          <cell r="H75">
            <v>0.6</v>
          </cell>
          <cell r="I75">
            <v>60</v>
          </cell>
          <cell r="J75">
            <v>1001</v>
          </cell>
          <cell r="K75">
            <v>-15</v>
          </cell>
          <cell r="L75">
            <v>220</v>
          </cell>
          <cell r="M75">
            <v>0</v>
          </cell>
          <cell r="N75">
            <v>200</v>
          </cell>
          <cell r="W75">
            <v>197.2</v>
          </cell>
          <cell r="X75">
            <v>220</v>
          </cell>
          <cell r="Y75">
            <v>7.1450304259634896</v>
          </cell>
          <cell r="Z75">
            <v>3.8995943204868158</v>
          </cell>
          <cell r="AD75">
            <v>0</v>
          </cell>
          <cell r="AE75">
            <v>255</v>
          </cell>
          <cell r="AF75">
            <v>214.4</v>
          </cell>
          <cell r="AG75">
            <v>210.2</v>
          </cell>
          <cell r="AH75">
            <v>167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-24</v>
          </cell>
          <cell r="D76">
            <v>1565</v>
          </cell>
          <cell r="E76">
            <v>898</v>
          </cell>
          <cell r="F76">
            <v>642</v>
          </cell>
          <cell r="G76">
            <v>0</v>
          </cell>
          <cell r="H76">
            <v>0.4</v>
          </cell>
          <cell r="I76" t="e">
            <v>#N/A</v>
          </cell>
          <cell r="J76">
            <v>948</v>
          </cell>
          <cell r="K76">
            <v>-50</v>
          </cell>
          <cell r="L76">
            <v>150</v>
          </cell>
          <cell r="M76">
            <v>150</v>
          </cell>
          <cell r="N76">
            <v>150</v>
          </cell>
          <cell r="W76">
            <v>179.6</v>
          </cell>
          <cell r="X76">
            <v>250</v>
          </cell>
          <cell r="Y76">
            <v>7.4721603563474392</v>
          </cell>
          <cell r="Z76">
            <v>3.5746102449888641</v>
          </cell>
          <cell r="AD76">
            <v>0</v>
          </cell>
          <cell r="AE76">
            <v>95</v>
          </cell>
          <cell r="AF76">
            <v>155.6</v>
          </cell>
          <cell r="AG76">
            <v>123.2</v>
          </cell>
          <cell r="AH76">
            <v>239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-10</v>
          </cell>
          <cell r="D77">
            <v>1615</v>
          </cell>
          <cell r="E77">
            <v>1163</v>
          </cell>
          <cell r="F77">
            <v>246</v>
          </cell>
          <cell r="G77">
            <v>0</v>
          </cell>
          <cell r="H77">
            <v>0.33</v>
          </cell>
          <cell r="I77">
            <v>60</v>
          </cell>
          <cell r="J77">
            <v>1298</v>
          </cell>
          <cell r="K77">
            <v>-135</v>
          </cell>
          <cell r="L77">
            <v>0</v>
          </cell>
          <cell r="M77">
            <v>300</v>
          </cell>
          <cell r="N77">
            <v>250</v>
          </cell>
          <cell r="W77">
            <v>232.6</v>
          </cell>
          <cell r="X77">
            <v>350</v>
          </cell>
          <cell r="Y77">
            <v>4.9269131556319863</v>
          </cell>
          <cell r="Z77">
            <v>1.0576096302665521</v>
          </cell>
          <cell r="AD77">
            <v>0</v>
          </cell>
          <cell r="AE77">
            <v>152.4</v>
          </cell>
          <cell r="AF77">
            <v>221.6</v>
          </cell>
          <cell r="AG77">
            <v>92</v>
          </cell>
          <cell r="AH77">
            <v>331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253</v>
          </cell>
          <cell r="D78">
            <v>897</v>
          </cell>
          <cell r="E78">
            <v>732</v>
          </cell>
          <cell r="F78">
            <v>398</v>
          </cell>
          <cell r="G78">
            <v>0</v>
          </cell>
          <cell r="H78">
            <v>0.35</v>
          </cell>
          <cell r="I78" t="e">
            <v>#N/A</v>
          </cell>
          <cell r="J78">
            <v>806</v>
          </cell>
          <cell r="K78">
            <v>-74</v>
          </cell>
          <cell r="L78">
            <v>120</v>
          </cell>
          <cell r="M78">
            <v>180</v>
          </cell>
          <cell r="N78">
            <v>170</v>
          </cell>
          <cell r="W78">
            <v>146.4</v>
          </cell>
          <cell r="X78">
            <v>220</v>
          </cell>
          <cell r="Y78">
            <v>7.4316939890710376</v>
          </cell>
          <cell r="Z78">
            <v>2.7185792349726774</v>
          </cell>
          <cell r="AD78">
            <v>0</v>
          </cell>
          <cell r="AE78">
            <v>116.2</v>
          </cell>
          <cell r="AF78">
            <v>152.80000000000001</v>
          </cell>
          <cell r="AG78">
            <v>128.6</v>
          </cell>
          <cell r="AH78">
            <v>197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198</v>
          </cell>
          <cell r="D79">
            <v>374</v>
          </cell>
          <cell r="E79">
            <v>261</v>
          </cell>
          <cell r="F79">
            <v>277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277</v>
          </cell>
          <cell r="K79">
            <v>-16</v>
          </cell>
          <cell r="L79">
            <v>60</v>
          </cell>
          <cell r="M79">
            <v>0</v>
          </cell>
          <cell r="N79">
            <v>20</v>
          </cell>
          <cell r="W79">
            <v>52.2</v>
          </cell>
          <cell r="X79">
            <v>30</v>
          </cell>
          <cell r="Y79">
            <v>7.4137931034482758</v>
          </cell>
          <cell r="Z79">
            <v>5.3065134099616857</v>
          </cell>
          <cell r="AD79">
            <v>0</v>
          </cell>
          <cell r="AE79">
            <v>80.599999999999994</v>
          </cell>
          <cell r="AF79">
            <v>71.599999999999994</v>
          </cell>
          <cell r="AG79">
            <v>62.6</v>
          </cell>
          <cell r="AH79">
            <v>50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1226</v>
          </cell>
          <cell r="D80">
            <v>10614</v>
          </cell>
          <cell r="E80">
            <v>7647</v>
          </cell>
          <cell r="F80">
            <v>4068</v>
          </cell>
          <cell r="G80">
            <v>0</v>
          </cell>
          <cell r="H80">
            <v>0.35</v>
          </cell>
          <cell r="I80">
            <v>40</v>
          </cell>
          <cell r="J80">
            <v>7736</v>
          </cell>
          <cell r="K80">
            <v>-89</v>
          </cell>
          <cell r="L80">
            <v>1000</v>
          </cell>
          <cell r="M80">
            <v>0</v>
          </cell>
          <cell r="N80">
            <v>800</v>
          </cell>
          <cell r="W80">
            <v>969</v>
          </cell>
          <cell r="X80">
            <v>800</v>
          </cell>
          <cell r="Y80">
            <v>6.8813209494324044</v>
          </cell>
          <cell r="Z80">
            <v>4.1981424148606807</v>
          </cell>
          <cell r="AD80">
            <v>2802</v>
          </cell>
          <cell r="AE80">
            <v>977.2</v>
          </cell>
          <cell r="AF80">
            <v>1025.2</v>
          </cell>
          <cell r="AG80">
            <v>1059.2</v>
          </cell>
          <cell r="AH80">
            <v>750</v>
          </cell>
          <cell r="AI80" t="str">
            <v>оконч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4234</v>
          </cell>
          <cell r="D81">
            <v>28486</v>
          </cell>
          <cell r="E81">
            <v>9780</v>
          </cell>
          <cell r="F81">
            <v>7928</v>
          </cell>
          <cell r="G81" t="str">
            <v>отк</v>
          </cell>
          <cell r="H81">
            <v>0.35</v>
          </cell>
          <cell r="I81">
            <v>45</v>
          </cell>
          <cell r="J81">
            <v>9834</v>
          </cell>
          <cell r="K81">
            <v>-54</v>
          </cell>
          <cell r="L81">
            <v>2000</v>
          </cell>
          <cell r="M81">
            <v>2500</v>
          </cell>
          <cell r="N81">
            <v>2000</v>
          </cell>
          <cell r="W81">
            <v>1956</v>
          </cell>
          <cell r="X81">
            <v>1500</v>
          </cell>
          <cell r="Y81">
            <v>8.1431492842535782</v>
          </cell>
          <cell r="Z81">
            <v>4.0531697341513295</v>
          </cell>
          <cell r="AD81">
            <v>0</v>
          </cell>
          <cell r="AE81">
            <v>2348.4</v>
          </cell>
          <cell r="AF81">
            <v>2268.1999999999998</v>
          </cell>
          <cell r="AG81">
            <v>2072.4</v>
          </cell>
          <cell r="AH81">
            <v>1344</v>
          </cell>
          <cell r="AI81" t="str">
            <v>ябсент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347</v>
          </cell>
          <cell r="D82">
            <v>908</v>
          </cell>
          <cell r="E82">
            <v>585</v>
          </cell>
          <cell r="F82">
            <v>662</v>
          </cell>
          <cell r="G82">
            <v>0</v>
          </cell>
          <cell r="H82">
            <v>0.4</v>
          </cell>
          <cell r="I82" t="e">
            <v>#N/A</v>
          </cell>
          <cell r="J82">
            <v>597</v>
          </cell>
          <cell r="K82">
            <v>-12</v>
          </cell>
          <cell r="L82">
            <v>100</v>
          </cell>
          <cell r="M82">
            <v>0</v>
          </cell>
          <cell r="N82">
            <v>0</v>
          </cell>
          <cell r="W82">
            <v>117</v>
          </cell>
          <cell r="X82">
            <v>50</v>
          </cell>
          <cell r="Y82">
            <v>6.9401709401709404</v>
          </cell>
          <cell r="Z82">
            <v>5.6581196581196584</v>
          </cell>
          <cell r="AD82">
            <v>0</v>
          </cell>
          <cell r="AE82">
            <v>134</v>
          </cell>
          <cell r="AF82">
            <v>157.19999999999999</v>
          </cell>
          <cell r="AG82">
            <v>148.6</v>
          </cell>
          <cell r="AH82">
            <v>163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459.60199999999998</v>
          </cell>
          <cell r="D83">
            <v>811.27700000000004</v>
          </cell>
          <cell r="E83">
            <v>627.03899999999999</v>
          </cell>
          <cell r="F83">
            <v>618.06600000000003</v>
          </cell>
          <cell r="G83" t="str">
            <v>н</v>
          </cell>
          <cell r="H83">
            <v>1</v>
          </cell>
          <cell r="I83" t="e">
            <v>#N/A</v>
          </cell>
          <cell r="J83">
            <v>633.29999999999995</v>
          </cell>
          <cell r="K83">
            <v>-6.2609999999999673</v>
          </cell>
          <cell r="L83">
            <v>100</v>
          </cell>
          <cell r="M83">
            <v>0</v>
          </cell>
          <cell r="N83">
            <v>100</v>
          </cell>
          <cell r="W83">
            <v>125.40779999999999</v>
          </cell>
          <cell r="X83">
            <v>60</v>
          </cell>
          <cell r="Y83">
            <v>7.0016857005704596</v>
          </cell>
          <cell r="Z83">
            <v>4.9284494265906913</v>
          </cell>
          <cell r="AD83">
            <v>0</v>
          </cell>
          <cell r="AE83">
            <v>177.5086</v>
          </cell>
          <cell r="AF83">
            <v>180.15440000000001</v>
          </cell>
          <cell r="AG83">
            <v>157.8554</v>
          </cell>
          <cell r="AH83">
            <v>140.18299999999999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178</v>
          </cell>
          <cell r="D84">
            <v>466</v>
          </cell>
          <cell r="E84">
            <v>395</v>
          </cell>
          <cell r="F84">
            <v>228</v>
          </cell>
          <cell r="G84">
            <v>0</v>
          </cell>
          <cell r="H84">
            <v>0.4</v>
          </cell>
          <cell r="I84" t="e">
            <v>#N/A</v>
          </cell>
          <cell r="J84">
            <v>424</v>
          </cell>
          <cell r="K84">
            <v>-29</v>
          </cell>
          <cell r="L84">
            <v>50</v>
          </cell>
          <cell r="M84">
            <v>100</v>
          </cell>
          <cell r="N84">
            <v>100</v>
          </cell>
          <cell r="W84">
            <v>79</v>
          </cell>
          <cell r="X84">
            <v>80</v>
          </cell>
          <cell r="Y84">
            <v>7.0632911392405067</v>
          </cell>
          <cell r="Z84">
            <v>2.8860759493670884</v>
          </cell>
          <cell r="AD84">
            <v>0</v>
          </cell>
          <cell r="AE84">
            <v>90</v>
          </cell>
          <cell r="AF84">
            <v>75.2</v>
          </cell>
          <cell r="AG84">
            <v>73.599999999999994</v>
          </cell>
          <cell r="AH84">
            <v>88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71.754999999999995</v>
          </cell>
          <cell r="D85">
            <v>82.456000000000003</v>
          </cell>
          <cell r="E85">
            <v>78.233000000000004</v>
          </cell>
          <cell r="F85">
            <v>74.536000000000001</v>
          </cell>
          <cell r="G85">
            <v>0</v>
          </cell>
          <cell r="H85">
            <v>1</v>
          </cell>
          <cell r="I85" t="e">
            <v>#N/A</v>
          </cell>
          <cell r="J85">
            <v>78.260000000000005</v>
          </cell>
          <cell r="K85">
            <v>-2.7000000000001023E-2</v>
          </cell>
          <cell r="L85">
            <v>20</v>
          </cell>
          <cell r="M85">
            <v>0</v>
          </cell>
          <cell r="N85">
            <v>20</v>
          </cell>
          <cell r="W85">
            <v>15.646600000000001</v>
          </cell>
          <cell r="Y85">
            <v>7.3201845768409743</v>
          </cell>
          <cell r="Z85">
            <v>4.7637186353584804</v>
          </cell>
          <cell r="AD85">
            <v>0</v>
          </cell>
          <cell r="AE85">
            <v>18.344999999999999</v>
          </cell>
          <cell r="AF85">
            <v>18.098800000000001</v>
          </cell>
          <cell r="AG85">
            <v>17.0274</v>
          </cell>
          <cell r="AH85">
            <v>10.087999999999999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763</v>
          </cell>
          <cell r="D86">
            <v>866</v>
          </cell>
          <cell r="E86">
            <v>1093</v>
          </cell>
          <cell r="F86">
            <v>498</v>
          </cell>
          <cell r="G86">
            <v>0</v>
          </cell>
          <cell r="H86">
            <v>0.2</v>
          </cell>
          <cell r="I86" t="e">
            <v>#N/A</v>
          </cell>
          <cell r="J86">
            <v>1121</v>
          </cell>
          <cell r="K86">
            <v>-28</v>
          </cell>
          <cell r="L86">
            <v>100</v>
          </cell>
          <cell r="M86">
            <v>400</v>
          </cell>
          <cell r="N86">
            <v>250</v>
          </cell>
          <cell r="W86">
            <v>218.6</v>
          </cell>
          <cell r="X86">
            <v>250</v>
          </cell>
          <cell r="Y86">
            <v>6.8526989935956086</v>
          </cell>
          <cell r="Z86">
            <v>2.2781335773101556</v>
          </cell>
          <cell r="AD86">
            <v>0</v>
          </cell>
          <cell r="AE86">
            <v>210.4</v>
          </cell>
          <cell r="AF86">
            <v>253</v>
          </cell>
          <cell r="AG86">
            <v>188</v>
          </cell>
          <cell r="AH86">
            <v>200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236</v>
          </cell>
          <cell r="D87">
            <v>571</v>
          </cell>
          <cell r="E87">
            <v>398</v>
          </cell>
          <cell r="F87">
            <v>409</v>
          </cell>
          <cell r="G87">
            <v>0</v>
          </cell>
          <cell r="H87">
            <v>0.3</v>
          </cell>
          <cell r="I87" t="e">
            <v>#N/A</v>
          </cell>
          <cell r="J87">
            <v>394</v>
          </cell>
          <cell r="K87">
            <v>4</v>
          </cell>
          <cell r="L87">
            <v>100</v>
          </cell>
          <cell r="M87">
            <v>200</v>
          </cell>
          <cell r="N87">
            <v>150</v>
          </cell>
          <cell r="W87">
            <v>79.599999999999994</v>
          </cell>
          <cell r="X87">
            <v>50</v>
          </cell>
          <cell r="Y87">
            <v>11.41959798994975</v>
          </cell>
          <cell r="Z87">
            <v>5.1381909547738696</v>
          </cell>
          <cell r="AD87">
            <v>0</v>
          </cell>
          <cell r="AE87">
            <v>103.2</v>
          </cell>
          <cell r="AF87">
            <v>92.4</v>
          </cell>
          <cell r="AG87">
            <v>100.2</v>
          </cell>
          <cell r="AH87">
            <v>32</v>
          </cell>
          <cell r="AI87" t="str">
            <v>мелакц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198.50800000000001</v>
          </cell>
          <cell r="D88">
            <v>740.46600000000001</v>
          </cell>
          <cell r="E88">
            <v>399.38900000000001</v>
          </cell>
          <cell r="F88">
            <v>497.78699999999998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445.33800000000002</v>
          </cell>
          <cell r="K88">
            <v>-45.949000000000012</v>
          </cell>
          <cell r="L88">
            <v>120</v>
          </cell>
          <cell r="M88">
            <v>0</v>
          </cell>
          <cell r="N88">
            <v>0</v>
          </cell>
          <cell r="W88">
            <v>79.877800000000008</v>
          </cell>
          <cell r="Y88">
            <v>7.7341514162883804</v>
          </cell>
          <cell r="Z88">
            <v>6.2318566610497523</v>
          </cell>
          <cell r="AD88">
            <v>0</v>
          </cell>
          <cell r="AE88">
            <v>93.004400000000004</v>
          </cell>
          <cell r="AF88">
            <v>102.41980000000001</v>
          </cell>
          <cell r="AG88">
            <v>104.6908</v>
          </cell>
          <cell r="AH88">
            <v>70.575999999999993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2242.723</v>
          </cell>
          <cell r="D89">
            <v>6625.0919999999996</v>
          </cell>
          <cell r="E89">
            <v>4634.5730000000003</v>
          </cell>
          <cell r="F89">
            <v>4198.1130000000003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4700.2969999999996</v>
          </cell>
          <cell r="K89">
            <v>-65.723999999999251</v>
          </cell>
          <cell r="L89">
            <v>1000</v>
          </cell>
          <cell r="M89">
            <v>0</v>
          </cell>
          <cell r="N89">
            <v>900</v>
          </cell>
          <cell r="W89">
            <v>926.91460000000006</v>
          </cell>
          <cell r="X89">
            <v>1000</v>
          </cell>
          <cell r="Y89">
            <v>7.6577853019037567</v>
          </cell>
          <cell r="Z89">
            <v>4.5291259842060958</v>
          </cell>
          <cell r="AD89">
            <v>0</v>
          </cell>
          <cell r="AE89">
            <v>934.95759999999996</v>
          </cell>
          <cell r="AF89">
            <v>1056.9248</v>
          </cell>
          <cell r="AG89">
            <v>1017.7314</v>
          </cell>
          <cell r="AH89">
            <v>646.49400000000003</v>
          </cell>
          <cell r="AI89" t="str">
            <v>оконч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1813.5540000000001</v>
          </cell>
          <cell r="D90">
            <v>11138.075999999999</v>
          </cell>
          <cell r="E90">
            <v>5323.0690000000004</v>
          </cell>
          <cell r="F90">
            <v>4869.884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5386.4530000000004</v>
          </cell>
          <cell r="K90">
            <v>-63.384000000000015</v>
          </cell>
          <cell r="L90">
            <v>1000</v>
          </cell>
          <cell r="M90">
            <v>1700</v>
          </cell>
          <cell r="N90">
            <v>1900</v>
          </cell>
          <cell r="W90">
            <v>1055.7846000000002</v>
          </cell>
          <cell r="X90">
            <v>2150</v>
          </cell>
          <cell r="Y90">
            <v>11.00592298845806</v>
          </cell>
          <cell r="Z90">
            <v>4.6125734359072856</v>
          </cell>
          <cell r="AD90">
            <v>44.146000000000001</v>
          </cell>
          <cell r="AE90">
            <v>1290.9919999999997</v>
          </cell>
          <cell r="AF90">
            <v>1163.0891999999999</v>
          </cell>
          <cell r="AG90">
            <v>1170.7793999999999</v>
          </cell>
          <cell r="AH90">
            <v>821.89099999999996</v>
          </cell>
          <cell r="AI90" t="str">
            <v>ябсент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4653.8410000000003</v>
          </cell>
          <cell r="D91">
            <v>10833.334999999999</v>
          </cell>
          <cell r="E91">
            <v>9056.4529999999995</v>
          </cell>
          <cell r="F91">
            <v>6373.6689999999999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9234.35</v>
          </cell>
          <cell r="K91">
            <v>-177.89700000000084</v>
          </cell>
          <cell r="L91">
            <v>1700</v>
          </cell>
          <cell r="M91">
            <v>1000</v>
          </cell>
          <cell r="N91">
            <v>1800</v>
          </cell>
          <cell r="W91">
            <v>1802.2444</v>
          </cell>
          <cell r="X91">
            <v>2700</v>
          </cell>
          <cell r="Y91">
            <v>7.5315362333765608</v>
          </cell>
          <cell r="Z91">
            <v>3.5365175777491662</v>
          </cell>
          <cell r="AD91">
            <v>45.231000000000002</v>
          </cell>
          <cell r="AE91">
            <v>1921.1471999999999</v>
          </cell>
          <cell r="AF91">
            <v>1921.4776000000002</v>
          </cell>
          <cell r="AG91">
            <v>1820.1221999999998</v>
          </cell>
          <cell r="AH91">
            <v>1673.874</v>
          </cell>
          <cell r="AI91" t="str">
            <v>сниж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106.80500000000001</v>
          </cell>
          <cell r="D92">
            <v>355.16899999999998</v>
          </cell>
          <cell r="E92">
            <v>221.435</v>
          </cell>
          <cell r="F92">
            <v>237.08199999999999</v>
          </cell>
          <cell r="G92">
            <v>0</v>
          </cell>
          <cell r="H92">
            <v>1</v>
          </cell>
          <cell r="I92" t="e">
            <v>#N/A</v>
          </cell>
          <cell r="J92">
            <v>221.93100000000001</v>
          </cell>
          <cell r="K92">
            <v>-0.49600000000000932</v>
          </cell>
          <cell r="L92">
            <v>40</v>
          </cell>
          <cell r="M92">
            <v>0</v>
          </cell>
          <cell r="N92">
            <v>30</v>
          </cell>
          <cell r="W92">
            <v>44.286999999999999</v>
          </cell>
          <cell r="X92">
            <v>30</v>
          </cell>
          <cell r="Y92">
            <v>7.6113080587982926</v>
          </cell>
          <cell r="Z92">
            <v>5.3533090974778155</v>
          </cell>
          <cell r="AD92">
            <v>0</v>
          </cell>
          <cell r="AE92">
            <v>54.772199999999998</v>
          </cell>
          <cell r="AF92">
            <v>44.080399999999997</v>
          </cell>
          <cell r="AG92">
            <v>46.436799999999998</v>
          </cell>
          <cell r="AH92">
            <v>64.584000000000003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134</v>
          </cell>
          <cell r="D93">
            <v>168</v>
          </cell>
          <cell r="E93">
            <v>97</v>
          </cell>
          <cell r="F93">
            <v>109</v>
          </cell>
          <cell r="G93">
            <v>0</v>
          </cell>
          <cell r="H93">
            <v>0.5</v>
          </cell>
          <cell r="I93" t="e">
            <v>#N/A</v>
          </cell>
          <cell r="J93">
            <v>98</v>
          </cell>
          <cell r="K93">
            <v>-1</v>
          </cell>
          <cell r="L93">
            <v>20</v>
          </cell>
          <cell r="M93">
            <v>0</v>
          </cell>
          <cell r="N93">
            <v>0</v>
          </cell>
          <cell r="W93">
            <v>19.399999999999999</v>
          </cell>
          <cell r="X93">
            <v>30</v>
          </cell>
          <cell r="Y93">
            <v>8.1958762886597949</v>
          </cell>
          <cell r="Z93">
            <v>5.6185567010309283</v>
          </cell>
          <cell r="AD93">
            <v>0</v>
          </cell>
          <cell r="AE93">
            <v>38</v>
          </cell>
          <cell r="AF93">
            <v>37</v>
          </cell>
          <cell r="AG93">
            <v>24.4</v>
          </cell>
          <cell r="AH93">
            <v>33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28.850999999999999</v>
          </cell>
          <cell r="D94">
            <v>17.753</v>
          </cell>
          <cell r="E94">
            <v>8.9260000000000002</v>
          </cell>
          <cell r="F94">
            <v>37.677999999999997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10.8</v>
          </cell>
          <cell r="K94">
            <v>-1.8740000000000006</v>
          </cell>
          <cell r="L94">
            <v>10</v>
          </cell>
          <cell r="M94">
            <v>0</v>
          </cell>
          <cell r="N94">
            <v>0</v>
          </cell>
          <cell r="W94">
            <v>1.7852000000000001</v>
          </cell>
          <cell r="Y94">
            <v>26.707371723056237</v>
          </cell>
          <cell r="Z94">
            <v>21.105758458436025</v>
          </cell>
          <cell r="AD94">
            <v>0</v>
          </cell>
          <cell r="AE94">
            <v>3.9554</v>
          </cell>
          <cell r="AF94">
            <v>5.9926000000000004</v>
          </cell>
          <cell r="AG94">
            <v>5.1351999999999993</v>
          </cell>
          <cell r="AH94">
            <v>3.1190000000000002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723</v>
          </cell>
          <cell r="D95">
            <v>4904</v>
          </cell>
          <cell r="E95">
            <v>2129</v>
          </cell>
          <cell r="F95">
            <v>1039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2147</v>
          </cell>
          <cell r="K95">
            <v>-18</v>
          </cell>
          <cell r="L95">
            <v>300</v>
          </cell>
          <cell r="M95">
            <v>0</v>
          </cell>
          <cell r="N95">
            <v>300</v>
          </cell>
          <cell r="W95">
            <v>265</v>
          </cell>
          <cell r="X95">
            <v>300</v>
          </cell>
          <cell r="Y95">
            <v>7.3169811320754716</v>
          </cell>
          <cell r="Z95">
            <v>3.9207547169811319</v>
          </cell>
          <cell r="AD95">
            <v>804</v>
          </cell>
          <cell r="AE95">
            <v>354.6</v>
          </cell>
          <cell r="AF95">
            <v>324.2</v>
          </cell>
          <cell r="AG95">
            <v>282.60000000000002</v>
          </cell>
          <cell r="AH95">
            <v>337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251.09100000000001</v>
          </cell>
          <cell r="D96">
            <v>2286.9090000000001</v>
          </cell>
          <cell r="E96">
            <v>789</v>
          </cell>
          <cell r="F96">
            <v>679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802</v>
          </cell>
          <cell r="K96">
            <v>-13</v>
          </cell>
          <cell r="L96">
            <v>170</v>
          </cell>
          <cell r="M96">
            <v>0</v>
          </cell>
          <cell r="N96">
            <v>200</v>
          </cell>
          <cell r="W96">
            <v>157.80000000000001</v>
          </cell>
          <cell r="X96">
            <v>150</v>
          </cell>
          <cell r="Y96">
            <v>7.5982256020278829</v>
          </cell>
          <cell r="Z96">
            <v>4.3029150823827624</v>
          </cell>
          <cell r="AD96">
            <v>0</v>
          </cell>
          <cell r="AE96">
            <v>176.2</v>
          </cell>
          <cell r="AF96">
            <v>172.2</v>
          </cell>
          <cell r="AG96">
            <v>174.6</v>
          </cell>
          <cell r="AH96">
            <v>190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495</v>
          </cell>
          <cell r="D97">
            <v>3510</v>
          </cell>
          <cell r="E97">
            <v>1667</v>
          </cell>
          <cell r="F97">
            <v>819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1697</v>
          </cell>
          <cell r="K97">
            <v>-30</v>
          </cell>
          <cell r="L97">
            <v>220</v>
          </cell>
          <cell r="M97">
            <v>150</v>
          </cell>
          <cell r="N97">
            <v>330</v>
          </cell>
          <cell r="W97">
            <v>243.4</v>
          </cell>
          <cell r="X97">
            <v>250</v>
          </cell>
          <cell r="Y97">
            <v>7.267871815940838</v>
          </cell>
          <cell r="Z97">
            <v>3.3648315529991781</v>
          </cell>
          <cell r="AD97">
            <v>450</v>
          </cell>
          <cell r="AE97">
            <v>256.60000000000002</v>
          </cell>
          <cell r="AF97">
            <v>246.4</v>
          </cell>
          <cell r="AG97">
            <v>240.4</v>
          </cell>
          <cell r="AH97">
            <v>304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176</v>
          </cell>
          <cell r="D98">
            <v>1961</v>
          </cell>
          <cell r="E98">
            <v>813</v>
          </cell>
          <cell r="F98">
            <v>566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858</v>
          </cell>
          <cell r="K98">
            <v>-45</v>
          </cell>
          <cell r="L98">
            <v>150</v>
          </cell>
          <cell r="M98">
            <v>100</v>
          </cell>
          <cell r="N98">
            <v>200</v>
          </cell>
          <cell r="W98">
            <v>162.6</v>
          </cell>
          <cell r="X98">
            <v>200</v>
          </cell>
          <cell r="Y98">
            <v>7.4784747847478474</v>
          </cell>
          <cell r="Z98">
            <v>3.4809348093480934</v>
          </cell>
          <cell r="AD98">
            <v>0</v>
          </cell>
          <cell r="AE98">
            <v>156.19999999999999</v>
          </cell>
          <cell r="AF98">
            <v>165</v>
          </cell>
          <cell r="AG98">
            <v>167.8</v>
          </cell>
          <cell r="AH98">
            <v>219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558</v>
          </cell>
          <cell r="E99">
            <v>558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558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558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7.6429999999999998</v>
          </cell>
          <cell r="E100">
            <v>0</v>
          </cell>
          <cell r="F100">
            <v>7.6429999999999998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1.3</v>
          </cell>
          <cell r="K100">
            <v>-1.3</v>
          </cell>
          <cell r="L100">
            <v>0</v>
          </cell>
          <cell r="M100">
            <v>0</v>
          </cell>
          <cell r="N100">
            <v>0</v>
          </cell>
          <cell r="W100">
            <v>0</v>
          </cell>
          <cell r="Y100" t="e">
            <v>#DIV/0!</v>
          </cell>
          <cell r="Z100" t="e">
            <v>#DIV/0!</v>
          </cell>
          <cell r="AD100">
            <v>0</v>
          </cell>
          <cell r="AE100">
            <v>0</v>
          </cell>
          <cell r="AF100">
            <v>1.1448</v>
          </cell>
          <cell r="AG100">
            <v>0.57079999999999997</v>
          </cell>
          <cell r="AH100">
            <v>0</v>
          </cell>
          <cell r="AI100">
            <v>0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7</v>
          </cell>
          <cell r="D101">
            <v>1</v>
          </cell>
          <cell r="E101">
            <v>4</v>
          </cell>
          <cell r="F101">
            <v>2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7</v>
          </cell>
          <cell r="K101">
            <v>-3</v>
          </cell>
          <cell r="L101">
            <v>0</v>
          </cell>
          <cell r="M101">
            <v>0</v>
          </cell>
          <cell r="N101">
            <v>10</v>
          </cell>
          <cell r="W101">
            <v>0.8</v>
          </cell>
          <cell r="Y101">
            <v>15</v>
          </cell>
          <cell r="Z101">
            <v>2.5</v>
          </cell>
          <cell r="AD101">
            <v>0</v>
          </cell>
          <cell r="AE101">
            <v>0.6</v>
          </cell>
          <cell r="AF101">
            <v>1</v>
          </cell>
          <cell r="AG101">
            <v>0</v>
          </cell>
          <cell r="AH101">
            <v>1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227</v>
          </cell>
          <cell r="D102">
            <v>914</v>
          </cell>
          <cell r="E102">
            <v>596</v>
          </cell>
          <cell r="F102">
            <v>315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605</v>
          </cell>
          <cell r="K102">
            <v>-9</v>
          </cell>
          <cell r="L102">
            <v>150</v>
          </cell>
          <cell r="M102">
            <v>100</v>
          </cell>
          <cell r="N102">
            <v>100</v>
          </cell>
          <cell r="W102">
            <v>119.2</v>
          </cell>
          <cell r="X102">
            <v>150</v>
          </cell>
          <cell r="Y102">
            <v>6.8372483221476505</v>
          </cell>
          <cell r="Z102">
            <v>2.6426174496644297</v>
          </cell>
          <cell r="AD102">
            <v>0</v>
          </cell>
          <cell r="AE102">
            <v>53</v>
          </cell>
          <cell r="AF102">
            <v>81</v>
          </cell>
          <cell r="AG102">
            <v>133.80000000000001</v>
          </cell>
          <cell r="AH102">
            <v>154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277</v>
          </cell>
          <cell r="D103">
            <v>631</v>
          </cell>
          <cell r="E103">
            <v>469</v>
          </cell>
          <cell r="F103">
            <v>189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602</v>
          </cell>
          <cell r="K103">
            <v>-133</v>
          </cell>
          <cell r="L103">
            <v>150</v>
          </cell>
          <cell r="M103">
            <v>100</v>
          </cell>
          <cell r="N103">
            <v>120</v>
          </cell>
          <cell r="W103">
            <v>93.8</v>
          </cell>
          <cell r="X103">
            <v>100</v>
          </cell>
          <cell r="Y103">
            <v>7.0255863539445631</v>
          </cell>
          <cell r="Z103">
            <v>2.0149253731343286</v>
          </cell>
          <cell r="AD103">
            <v>0</v>
          </cell>
          <cell r="AE103">
            <v>26.8</v>
          </cell>
          <cell r="AF103">
            <v>46</v>
          </cell>
          <cell r="AG103">
            <v>94.2</v>
          </cell>
          <cell r="AH103">
            <v>79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50</v>
          </cell>
          <cell r="D104">
            <v>393</v>
          </cell>
          <cell r="E104">
            <v>281</v>
          </cell>
          <cell r="F104">
            <v>78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396</v>
          </cell>
          <cell r="K104">
            <v>-115</v>
          </cell>
          <cell r="L104">
            <v>100</v>
          </cell>
          <cell r="M104">
            <v>50</v>
          </cell>
          <cell r="N104">
            <v>70</v>
          </cell>
          <cell r="W104">
            <v>56.2</v>
          </cell>
          <cell r="X104">
            <v>90</v>
          </cell>
          <cell r="Y104">
            <v>6.9039145907473305</v>
          </cell>
          <cell r="Z104">
            <v>1.3879003558718861</v>
          </cell>
          <cell r="AD104">
            <v>0</v>
          </cell>
          <cell r="AE104">
            <v>26.8</v>
          </cell>
          <cell r="AF104">
            <v>31.2</v>
          </cell>
          <cell r="AG104">
            <v>60.8</v>
          </cell>
          <cell r="AH104">
            <v>84</v>
          </cell>
          <cell r="AI104">
            <v>0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427</v>
          </cell>
          <cell r="D105">
            <v>1452</v>
          </cell>
          <cell r="E105">
            <v>1002</v>
          </cell>
          <cell r="F105">
            <v>651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1045</v>
          </cell>
          <cell r="K105">
            <v>-43</v>
          </cell>
          <cell r="L105">
            <v>200</v>
          </cell>
          <cell r="M105">
            <v>100</v>
          </cell>
          <cell r="N105">
            <v>150</v>
          </cell>
          <cell r="W105">
            <v>200.4</v>
          </cell>
          <cell r="X105">
            <v>250</v>
          </cell>
          <cell r="Y105">
            <v>6.7415169660678638</v>
          </cell>
          <cell r="Z105">
            <v>3.2485029940119761</v>
          </cell>
          <cell r="AD105">
            <v>0</v>
          </cell>
          <cell r="AE105">
            <v>103.4</v>
          </cell>
          <cell r="AF105">
            <v>148.4</v>
          </cell>
          <cell r="AG105">
            <v>225</v>
          </cell>
          <cell r="AH105">
            <v>297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333</v>
          </cell>
          <cell r="D106">
            <v>1709</v>
          </cell>
          <cell r="E106">
            <v>1068</v>
          </cell>
          <cell r="F106">
            <v>682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1124</v>
          </cell>
          <cell r="K106">
            <v>-56</v>
          </cell>
          <cell r="L106">
            <v>200</v>
          </cell>
          <cell r="M106">
            <v>100</v>
          </cell>
          <cell r="N106">
            <v>200</v>
          </cell>
          <cell r="W106">
            <v>213.6</v>
          </cell>
          <cell r="X106">
            <v>250</v>
          </cell>
          <cell r="Y106">
            <v>6.7041198501872659</v>
          </cell>
          <cell r="Z106">
            <v>3.1928838951310863</v>
          </cell>
          <cell r="AD106">
            <v>0</v>
          </cell>
          <cell r="AE106">
            <v>113.4</v>
          </cell>
          <cell r="AF106">
            <v>149.80000000000001</v>
          </cell>
          <cell r="AG106">
            <v>235</v>
          </cell>
          <cell r="AH106">
            <v>301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375</v>
          </cell>
          <cell r="D107">
            <v>1296</v>
          </cell>
          <cell r="E107">
            <v>882</v>
          </cell>
          <cell r="F107">
            <v>646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908</v>
          </cell>
          <cell r="K107">
            <v>-26</v>
          </cell>
          <cell r="L107">
            <v>200</v>
          </cell>
          <cell r="M107">
            <v>100</v>
          </cell>
          <cell r="N107">
            <v>100</v>
          </cell>
          <cell r="W107">
            <v>176.4</v>
          </cell>
          <cell r="X107">
            <v>250</v>
          </cell>
          <cell r="Y107">
            <v>7.3469387755102042</v>
          </cell>
          <cell r="Z107">
            <v>3.6621315192743764</v>
          </cell>
          <cell r="AD107">
            <v>0</v>
          </cell>
          <cell r="AE107">
            <v>78.599999999999994</v>
          </cell>
          <cell r="AF107">
            <v>112.6</v>
          </cell>
          <cell r="AG107">
            <v>195.2</v>
          </cell>
          <cell r="AH107">
            <v>259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D108">
            <v>380</v>
          </cell>
          <cell r="E108">
            <v>159</v>
          </cell>
          <cell r="F108">
            <v>219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270</v>
          </cell>
          <cell r="K108">
            <v>-111</v>
          </cell>
          <cell r="L108">
            <v>50</v>
          </cell>
          <cell r="M108">
            <v>0</v>
          </cell>
          <cell r="N108">
            <v>0</v>
          </cell>
          <cell r="W108">
            <v>31.8</v>
          </cell>
          <cell r="Y108">
            <v>8.4591194968553456</v>
          </cell>
          <cell r="Z108">
            <v>6.8867924528301883</v>
          </cell>
          <cell r="AD108">
            <v>0</v>
          </cell>
          <cell r="AE108">
            <v>33.799999999999997</v>
          </cell>
          <cell r="AF108">
            <v>13.8</v>
          </cell>
          <cell r="AG108">
            <v>0</v>
          </cell>
          <cell r="AH108">
            <v>107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25</v>
          </cell>
          <cell r="D109">
            <v>272</v>
          </cell>
          <cell r="E109">
            <v>235</v>
          </cell>
          <cell r="F109">
            <v>-11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353</v>
          </cell>
          <cell r="K109">
            <v>-118</v>
          </cell>
          <cell r="L109">
            <v>100</v>
          </cell>
          <cell r="M109">
            <v>80</v>
          </cell>
          <cell r="N109">
            <v>80</v>
          </cell>
          <cell r="W109">
            <v>47</v>
          </cell>
          <cell r="X109">
            <v>100</v>
          </cell>
          <cell r="Y109">
            <v>7.4255319148936172</v>
          </cell>
          <cell r="Z109">
            <v>-0.23404255319148937</v>
          </cell>
          <cell r="AD109">
            <v>0</v>
          </cell>
          <cell r="AE109">
            <v>21.2</v>
          </cell>
          <cell r="AF109">
            <v>0.8</v>
          </cell>
          <cell r="AG109">
            <v>53.8</v>
          </cell>
          <cell r="AH109">
            <v>0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139</v>
          </cell>
          <cell r="D110">
            <v>1075</v>
          </cell>
          <cell r="E110">
            <v>608</v>
          </cell>
          <cell r="F110">
            <v>436</v>
          </cell>
          <cell r="G110">
            <v>0</v>
          </cell>
          <cell r="H110">
            <v>0</v>
          </cell>
          <cell r="I110" t="e">
            <v>#N/A</v>
          </cell>
          <cell r="J110">
            <v>629</v>
          </cell>
          <cell r="K110">
            <v>-21</v>
          </cell>
          <cell r="L110">
            <v>0</v>
          </cell>
          <cell r="M110">
            <v>0</v>
          </cell>
          <cell r="N110">
            <v>0</v>
          </cell>
          <cell r="W110">
            <v>121.6</v>
          </cell>
          <cell r="Y110">
            <v>3.5855263157894739</v>
          </cell>
          <cell r="Z110">
            <v>3.5855263157894739</v>
          </cell>
          <cell r="AD110">
            <v>0</v>
          </cell>
          <cell r="AE110">
            <v>135.19999999999999</v>
          </cell>
          <cell r="AF110">
            <v>146.80000000000001</v>
          </cell>
          <cell r="AG110">
            <v>133.19999999999999</v>
          </cell>
          <cell r="AH110">
            <v>139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-374</v>
          </cell>
          <cell r="D111">
            <v>3538</v>
          </cell>
          <cell r="E111">
            <v>2635</v>
          </cell>
          <cell r="F111">
            <v>516</v>
          </cell>
          <cell r="G111">
            <v>0</v>
          </cell>
          <cell r="H111">
            <v>0</v>
          </cell>
          <cell r="I111" t="e">
            <v>#N/A</v>
          </cell>
          <cell r="J111">
            <v>2666</v>
          </cell>
          <cell r="K111">
            <v>-31</v>
          </cell>
          <cell r="L111">
            <v>0</v>
          </cell>
          <cell r="M111">
            <v>0</v>
          </cell>
          <cell r="N111">
            <v>0</v>
          </cell>
          <cell r="W111">
            <v>527</v>
          </cell>
          <cell r="Y111">
            <v>0.97912713472485768</v>
          </cell>
          <cell r="Z111">
            <v>0.97912713472485768</v>
          </cell>
          <cell r="AD111">
            <v>0</v>
          </cell>
          <cell r="AE111">
            <v>618.4</v>
          </cell>
          <cell r="AF111">
            <v>622.6</v>
          </cell>
          <cell r="AG111">
            <v>582</v>
          </cell>
          <cell r="AH111">
            <v>613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23.08.2025 - 29.08.2025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</v>
          </cell>
          <cell r="F7">
            <v>532.88199999999995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15.65</v>
          </cell>
          <cell r="F8">
            <v>1519.56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22.7</v>
          </cell>
          <cell r="F9">
            <v>2983.32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1518</v>
          </cell>
          <cell r="F10">
            <v>4911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615</v>
          </cell>
          <cell r="F11">
            <v>6502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2829</v>
          </cell>
          <cell r="F12">
            <v>7796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388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385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607</v>
          </cell>
          <cell r="F16">
            <v>2423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</v>
          </cell>
          <cell r="F17">
            <v>507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496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</v>
          </cell>
          <cell r="F20">
            <v>491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7.5010000000000003</v>
          </cell>
          <cell r="F21">
            <v>660.04200000000003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56.000999999999998</v>
          </cell>
          <cell r="F22">
            <v>5944.3729999999996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4.5</v>
          </cell>
          <cell r="F23">
            <v>327.786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1845.7280000000001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5.3010000000000002</v>
          </cell>
          <cell r="F25">
            <v>616.18200000000002</v>
          </cell>
        </row>
        <row r="26">
          <cell r="A26" t="str">
            <v xml:space="preserve"> 230  Колбаса Молочная Особая ТМ Особый рецепт, п/а, ВЕС. ПОКОМ</v>
          </cell>
          <cell r="F26">
            <v>2.5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195.59800000000001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4.5</v>
          </cell>
          <cell r="F28">
            <v>203.71100000000001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4.4000000000000004</v>
          </cell>
          <cell r="F29">
            <v>601.90099999999995</v>
          </cell>
        </row>
        <row r="30">
          <cell r="A30" t="str">
            <v xml:space="preserve"> 247  Сардельки Нежные, ВЕС.  ПОКОМ</v>
          </cell>
          <cell r="F30">
            <v>142.54599999999999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177.06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16.8</v>
          </cell>
          <cell r="F32">
            <v>2023.616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116.75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433.65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142.667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11.1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14.401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5.601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12</v>
          </cell>
          <cell r="F39">
            <v>1589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1021</v>
          </cell>
          <cell r="F40">
            <v>5113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26</v>
          </cell>
          <cell r="F41">
            <v>6238</v>
          </cell>
        </row>
        <row r="42">
          <cell r="A42" t="str">
            <v xml:space="preserve"> 283  Сосиски Сочинки, ВЕС, ТМ Стародворье ПОКОМ</v>
          </cell>
          <cell r="D42">
            <v>2.6</v>
          </cell>
          <cell r="F42">
            <v>511.99400000000003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2</v>
          </cell>
          <cell r="F43">
            <v>929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10</v>
          </cell>
          <cell r="F44">
            <v>1336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1.55</v>
          </cell>
          <cell r="F45">
            <v>1213.0530000000001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6</v>
          </cell>
          <cell r="F46">
            <v>1375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18</v>
          </cell>
          <cell r="F47">
            <v>2996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F48">
            <v>181.619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1.5</v>
          </cell>
          <cell r="F49">
            <v>676.57600000000002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11</v>
          </cell>
          <cell r="F50">
            <v>1518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22</v>
          </cell>
          <cell r="F51">
            <v>2351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10</v>
          </cell>
          <cell r="F52">
            <v>1622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1.4</v>
          </cell>
          <cell r="F53">
            <v>318.82100000000003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19.3</v>
          </cell>
          <cell r="F54">
            <v>1288.539</v>
          </cell>
        </row>
        <row r="55">
          <cell r="A55" t="str">
            <v xml:space="preserve"> 316  Колбаса Нежная ТМ Зареченские ВЕС  ПОКОМ</v>
          </cell>
          <cell r="F55">
            <v>41.6</v>
          </cell>
        </row>
        <row r="56">
          <cell r="A56" t="str">
            <v xml:space="preserve"> 318  Сосиски Датские ТМ Зареченские, ВЕС  ПОКОМ</v>
          </cell>
          <cell r="D56">
            <v>42.6</v>
          </cell>
          <cell r="F56">
            <v>5427.7820000000002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3025</v>
          </cell>
          <cell r="F57">
            <v>5847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28</v>
          </cell>
          <cell r="F58">
            <v>3992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</v>
          </cell>
          <cell r="F59">
            <v>1088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</v>
          </cell>
          <cell r="F60">
            <v>514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3</v>
          </cell>
          <cell r="F61">
            <v>458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16.8</v>
          </cell>
          <cell r="F62">
            <v>1065.096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2</v>
          </cell>
          <cell r="F63">
            <v>602</v>
          </cell>
        </row>
        <row r="64">
          <cell r="A64" t="str">
            <v xml:space="preserve"> 335  Колбаса Сливушка ТМ Вязанка. ВЕС.  ПОКОМ </v>
          </cell>
          <cell r="F64">
            <v>433.697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1330</v>
          </cell>
          <cell r="F65">
            <v>5237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24</v>
          </cell>
          <cell r="F66">
            <v>3241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5.8</v>
          </cell>
          <cell r="F67">
            <v>552.44299999999998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</v>
          </cell>
          <cell r="F68">
            <v>256.017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F69">
            <v>777.57500000000005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F70">
            <v>361.577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F71">
            <v>154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</v>
          </cell>
          <cell r="F72">
            <v>352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</v>
          </cell>
          <cell r="F73">
            <v>552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1.4</v>
          </cell>
          <cell r="F74">
            <v>274.37200000000001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7</v>
          </cell>
          <cell r="F75">
            <v>864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8</v>
          </cell>
          <cell r="F76">
            <v>990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3</v>
          </cell>
          <cell r="F77">
            <v>955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4</v>
          </cell>
          <cell r="F78">
            <v>1376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</v>
          </cell>
          <cell r="F79">
            <v>771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F80">
            <v>291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2839</v>
          </cell>
          <cell r="F81">
            <v>7753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38</v>
          </cell>
          <cell r="F82">
            <v>9979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3</v>
          </cell>
          <cell r="F83">
            <v>537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F84">
            <v>575.95000000000005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F85">
            <v>413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79.11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3</v>
          </cell>
          <cell r="F87">
            <v>1066</v>
          </cell>
        </row>
        <row r="88">
          <cell r="A88" t="str">
            <v xml:space="preserve"> 448  Сосиски Сливушки по-венски ТМ Вязанка. 0,3 кг ПОКОМ</v>
          </cell>
          <cell r="F88">
            <v>394</v>
          </cell>
        </row>
        <row r="89">
          <cell r="A89" t="str">
            <v xml:space="preserve"> 449  Колбаса Дугушка Стародворская ВЕС ТС Дугушка ПОКОМ</v>
          </cell>
          <cell r="F89">
            <v>458.61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23.001000000000001</v>
          </cell>
          <cell r="F90">
            <v>4996.3310000000001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90</v>
          </cell>
          <cell r="F91">
            <v>5483.4440000000004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70</v>
          </cell>
          <cell r="F92">
            <v>9008.3330000000005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1.6</v>
          </cell>
          <cell r="F93">
            <v>211.37100000000001</v>
          </cell>
        </row>
        <row r="94">
          <cell r="A94" t="str">
            <v xml:space="preserve"> 467  Колбаса Филейная 0,5кг ТМ Особый рецепт  ПОКОМ</v>
          </cell>
          <cell r="F94">
            <v>116</v>
          </cell>
        </row>
        <row r="95">
          <cell r="A95" t="str">
            <v xml:space="preserve"> 478  Сардельки Зареченские ВЕС ТМ Зареченские  ПОКОМ</v>
          </cell>
          <cell r="F95">
            <v>13.4</v>
          </cell>
        </row>
        <row r="96">
          <cell r="A96" t="str">
            <v xml:space="preserve"> 491  Колбаса Филейская Рубленая ТМ Вязанка  0,3 кг. срез.  ПОКОМ</v>
          </cell>
          <cell r="F96">
            <v>1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810</v>
          </cell>
          <cell r="F97">
            <v>2137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4</v>
          </cell>
          <cell r="F98">
            <v>803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454</v>
          </cell>
          <cell r="F99">
            <v>1704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5</v>
          </cell>
          <cell r="F100">
            <v>810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558</v>
          </cell>
          <cell r="F101">
            <v>558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3.9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13</v>
          </cell>
        </row>
        <row r="104">
          <cell r="A104" t="str">
            <v xml:space="preserve"> 519  Грудинка 0,12 кг нарезка ТМ Стародворье  ПОКОМ</v>
          </cell>
          <cell r="F104">
            <v>589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F105">
            <v>532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5</v>
          </cell>
          <cell r="F106">
            <v>377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6</v>
          </cell>
          <cell r="F107">
            <v>1021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6</v>
          </cell>
          <cell r="F108">
            <v>1111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7</v>
          </cell>
          <cell r="F109">
            <v>886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351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F111">
            <v>250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3.5</v>
          </cell>
          <cell r="F112">
            <v>3.5</v>
          </cell>
        </row>
        <row r="113">
          <cell r="A113" t="str">
            <v>0447 Сыр Голландский 45% Нарезка 125г ТМ Папа может ОСТАНКИНО</v>
          </cell>
          <cell r="D113">
            <v>70</v>
          </cell>
          <cell r="F113">
            <v>70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113</v>
          </cell>
          <cell r="F114">
            <v>113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16</v>
          </cell>
          <cell r="F115">
            <v>16</v>
          </cell>
        </row>
        <row r="116">
          <cell r="A116" t="str">
            <v>2704 Сливочный со вкусом топл. молока 45% тм Папа Может. брус (2шт)  ОСТАНКИНО</v>
          </cell>
          <cell r="D116">
            <v>2.5</v>
          </cell>
          <cell r="F116">
            <v>2.5</v>
          </cell>
        </row>
        <row r="117">
          <cell r="A117" t="str">
            <v>3215 ВЕТЧ.МЯСНАЯ Папа может п/о 0.4кг 8шт.    ОСТАНКИНО</v>
          </cell>
          <cell r="D117">
            <v>812</v>
          </cell>
          <cell r="F117">
            <v>812</v>
          </cell>
        </row>
        <row r="118">
          <cell r="A118" t="str">
            <v>3684 ПРЕСИЖН с/к в/у 1/250 8шт.   ОСТАНКИНО</v>
          </cell>
          <cell r="D118">
            <v>124</v>
          </cell>
          <cell r="F118">
            <v>124</v>
          </cell>
        </row>
        <row r="119">
          <cell r="A119" t="str">
            <v>4063 МЯСНАЯ Папа может вар п/о_Л   ОСТАНКИНО</v>
          </cell>
          <cell r="D119">
            <v>1695.66</v>
          </cell>
          <cell r="F119">
            <v>1695.66</v>
          </cell>
        </row>
        <row r="120">
          <cell r="A120" t="str">
            <v>4117 ЭКСТРА Папа может с/к в/у_Л   ОСТАНКИНО</v>
          </cell>
          <cell r="D120">
            <v>35.6</v>
          </cell>
          <cell r="F120">
            <v>35.6</v>
          </cell>
        </row>
        <row r="121">
          <cell r="A121" t="str">
            <v>4163 Сыр Боккончини копченый 40% 100 гр.  ОСТАНКИНО</v>
          </cell>
          <cell r="D121">
            <v>195</v>
          </cell>
          <cell r="F121">
            <v>195</v>
          </cell>
        </row>
        <row r="122">
          <cell r="A122" t="str">
            <v>4170 Сыр Скаморца свежий 40% 100 гр.  ОСТАНКИНО</v>
          </cell>
          <cell r="D122">
            <v>215</v>
          </cell>
          <cell r="F122">
            <v>215</v>
          </cell>
        </row>
        <row r="123">
          <cell r="A123" t="str">
            <v>4187 Сыр рассольный жирный Чечил 45% 100 гр  ОСТАНКИНО</v>
          </cell>
          <cell r="D123">
            <v>2</v>
          </cell>
          <cell r="F123">
            <v>2</v>
          </cell>
        </row>
        <row r="124">
          <cell r="A124" t="str">
            <v>4187 Сыр Чечил свежий 45% 100г/6шт ТМ Папа Может  ОСТАНКИНО</v>
          </cell>
          <cell r="D124">
            <v>352</v>
          </cell>
          <cell r="F124">
            <v>352</v>
          </cell>
        </row>
        <row r="125">
          <cell r="A125" t="str">
            <v>4194 Сыр рассольный жирный Чечил копченый 45% 100 гр  ОСТАНКИНО</v>
          </cell>
          <cell r="D125">
            <v>2</v>
          </cell>
          <cell r="F125">
            <v>2</v>
          </cell>
        </row>
        <row r="126">
          <cell r="A126" t="str">
            <v>4194 Сыр Чечил копченый 43% 100г/6шт ТМ Папа Может  ОСТАНКИНО</v>
          </cell>
          <cell r="D126">
            <v>282</v>
          </cell>
          <cell r="F126">
            <v>282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164.3</v>
          </cell>
          <cell r="F127">
            <v>164.3</v>
          </cell>
        </row>
        <row r="128">
          <cell r="A128" t="str">
            <v>4813 ФИЛЕЙНАЯ Папа может вар п/о_Л   ОСТАНКИНО</v>
          </cell>
          <cell r="D128">
            <v>505.3</v>
          </cell>
          <cell r="F128">
            <v>505.3</v>
          </cell>
        </row>
        <row r="129">
          <cell r="A129" t="str">
            <v>4819 Сыр "Пармезан" 40% кусок 180 гр  ОСТАНКИНО</v>
          </cell>
          <cell r="D129">
            <v>10</v>
          </cell>
          <cell r="F129">
            <v>10</v>
          </cell>
        </row>
        <row r="130">
          <cell r="A130" t="str">
            <v>4903 Сыр Перлини 40% 100гр (8шт)  ОСТАНКИНО</v>
          </cell>
          <cell r="D130">
            <v>95</v>
          </cell>
          <cell r="F130">
            <v>95</v>
          </cell>
        </row>
        <row r="131">
          <cell r="A131" t="str">
            <v>4910 Сыр Перлини копченый 40% 100гр (8шт)  ОСТАНКИНО</v>
          </cell>
          <cell r="D131">
            <v>61</v>
          </cell>
          <cell r="F131">
            <v>61</v>
          </cell>
        </row>
        <row r="132">
          <cell r="A132" t="str">
            <v>4927 Сыр Перлини со вкусом Васаби 40% 100гр (8шт)  ОСТАНКИНО</v>
          </cell>
          <cell r="D132">
            <v>42</v>
          </cell>
          <cell r="F132">
            <v>42</v>
          </cell>
        </row>
        <row r="133">
          <cell r="A133" t="str">
            <v>4993 САЛЯМИ ИТАЛЬЯНСКАЯ с/к в/у 1/250*8_120c ОСТАНКИНО</v>
          </cell>
          <cell r="D133">
            <v>493</v>
          </cell>
          <cell r="F133">
            <v>493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96.8</v>
          </cell>
          <cell r="F134">
            <v>96.8</v>
          </cell>
        </row>
        <row r="135">
          <cell r="A135" t="str">
            <v>5235 Сыр полутвердый "Голландский" 45%, брус ВЕС  ОСТАНКИНО</v>
          </cell>
          <cell r="D135">
            <v>58.3</v>
          </cell>
          <cell r="F135">
            <v>58.3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3</v>
          </cell>
          <cell r="F136">
            <v>3</v>
          </cell>
        </row>
        <row r="137">
          <cell r="A137" t="str">
            <v>5246 ДОКТОРСКАЯ ПРЕМИУМ вар б/о мгс_30с ОСТАНКИНО</v>
          </cell>
          <cell r="D137">
            <v>124.1</v>
          </cell>
          <cell r="F137">
            <v>124.1</v>
          </cell>
        </row>
        <row r="138">
          <cell r="A138" t="str">
            <v>5247 РУССКАЯ ПРЕМИУМ вар б/о мгс_30с ОСТАНКИНО</v>
          </cell>
          <cell r="D138">
            <v>43.7</v>
          </cell>
          <cell r="F138">
            <v>43.7</v>
          </cell>
        </row>
        <row r="139">
          <cell r="A139" t="str">
            <v>5483 ЭКСТРА Папа может с/к в/у 1/250 8шт.   ОСТАНКИНО</v>
          </cell>
          <cell r="D139">
            <v>1023</v>
          </cell>
          <cell r="F139">
            <v>1023</v>
          </cell>
        </row>
        <row r="140">
          <cell r="A140" t="str">
            <v>5544 Сервелат Финский в/к в/у_45с НОВАЯ ОСТАНКИНО</v>
          </cell>
          <cell r="D140">
            <v>1213</v>
          </cell>
          <cell r="F140">
            <v>1213</v>
          </cell>
        </row>
        <row r="141">
          <cell r="A141" t="str">
            <v>5679 САЛЯМИ ИТАЛЬЯНСКАЯ с/к в/у 1/150_60с ОСТАНКИНО</v>
          </cell>
          <cell r="D141">
            <v>566</v>
          </cell>
          <cell r="F141">
            <v>566</v>
          </cell>
        </row>
        <row r="142">
          <cell r="A142" t="str">
            <v>5682 САЛЯМИ МЕЛКОЗЕРНЕНАЯ с/к в/у 1/120_60с   ОСТАНКИНО</v>
          </cell>
          <cell r="D142">
            <v>2939</v>
          </cell>
          <cell r="F142">
            <v>2939</v>
          </cell>
        </row>
        <row r="143">
          <cell r="A143" t="str">
            <v>5706 АРОМАТНАЯ Папа может с/к в/у 1/250 8шт.  ОСТАНКИНО</v>
          </cell>
          <cell r="D143">
            <v>854</v>
          </cell>
          <cell r="F143">
            <v>854</v>
          </cell>
        </row>
        <row r="144">
          <cell r="A144" t="str">
            <v>5708 ПОСОЛЬСКАЯ Папа может с/к в/у ОСТАНКИНО</v>
          </cell>
          <cell r="D144">
            <v>61.8</v>
          </cell>
          <cell r="F144">
            <v>61.8</v>
          </cell>
        </row>
        <row r="145">
          <cell r="A145" t="str">
            <v>5851 ЭКСТРА Папа может вар п/о   ОСТАНКИНО</v>
          </cell>
          <cell r="D145">
            <v>265.8</v>
          </cell>
          <cell r="F145">
            <v>265.8</v>
          </cell>
        </row>
        <row r="146">
          <cell r="A146" t="str">
            <v>5931 ОХОТНИЧЬЯ Папа может с/к в/у 1/220 8шт.   ОСТАНКИНО</v>
          </cell>
          <cell r="D146">
            <v>1675</v>
          </cell>
          <cell r="F146">
            <v>1675</v>
          </cell>
        </row>
        <row r="147">
          <cell r="A147" t="str">
            <v>5992 ВРЕМЯ ОКРОШКИ Папа может вар п/о 0.4кг   ОСТАНКИНО</v>
          </cell>
          <cell r="D147">
            <v>1351</v>
          </cell>
          <cell r="F147">
            <v>1351</v>
          </cell>
        </row>
        <row r="148">
          <cell r="A148" t="str">
            <v>6004 РАГУ СВИНОЕ 1кг 8шт.зам_120с ОСТАНКИНО</v>
          </cell>
          <cell r="D148">
            <v>210</v>
          </cell>
          <cell r="F148">
            <v>210</v>
          </cell>
        </row>
        <row r="149">
          <cell r="A149" t="str">
            <v>6221 НЕАПОЛИТАНСКИЙ ДУЭТ с/к с/н мгс 1/90  ОСТАНКИНО</v>
          </cell>
          <cell r="D149">
            <v>1008</v>
          </cell>
          <cell r="F149">
            <v>1008</v>
          </cell>
        </row>
        <row r="150">
          <cell r="A150" t="str">
            <v>6228 МЯСНОЕ АССОРТИ к/з с/н мгс 1/90 10шт.  ОСТАНКИНО</v>
          </cell>
          <cell r="D150">
            <v>605</v>
          </cell>
          <cell r="F150">
            <v>605</v>
          </cell>
        </row>
        <row r="151">
          <cell r="A151" t="str">
            <v>6247 ДОМАШНЯЯ Папа может вар п/о 0,4кг 8шт.  ОСТАНКИНО</v>
          </cell>
          <cell r="D151">
            <v>165</v>
          </cell>
          <cell r="F151">
            <v>165</v>
          </cell>
        </row>
        <row r="152">
          <cell r="A152" t="str">
            <v>6268 ГОВЯЖЬЯ Папа может вар п/о 0,4кг 8 шт.  ОСТАНКИНО</v>
          </cell>
          <cell r="D152">
            <v>991</v>
          </cell>
          <cell r="F152">
            <v>991</v>
          </cell>
        </row>
        <row r="153">
          <cell r="A153" t="str">
            <v>6279 КОРЕЙКА ПО-ОСТ.к/в в/с с/н в/у 1/150_45с  ОСТАНКИНО</v>
          </cell>
          <cell r="D153">
            <v>899</v>
          </cell>
          <cell r="F153">
            <v>899</v>
          </cell>
        </row>
        <row r="154">
          <cell r="A154" t="str">
            <v>6303 МЯСНЫЕ Папа может сос п/о мгс 1.5*3  ОСТАНКИНО</v>
          </cell>
          <cell r="D154">
            <v>534.20000000000005</v>
          </cell>
          <cell r="F154">
            <v>534.20000000000005</v>
          </cell>
        </row>
        <row r="155">
          <cell r="A155" t="str">
            <v>6324 ДОКТОРСКАЯ ГОСТ вар п/о 0.4кг 8шт.  ОСТАНКИНО</v>
          </cell>
          <cell r="D155">
            <v>110</v>
          </cell>
          <cell r="F155">
            <v>110</v>
          </cell>
        </row>
        <row r="156">
          <cell r="A156" t="str">
            <v>6325 ДОКТОРСКАЯ ПРЕМИУМ вар п/о 0.4кг 8шт.  ОСТАНКИНО</v>
          </cell>
          <cell r="D156">
            <v>2013</v>
          </cell>
          <cell r="F156">
            <v>2013</v>
          </cell>
        </row>
        <row r="157">
          <cell r="A157" t="str">
            <v>6333 МЯСНАЯ Папа может вар п/о 0.4кг 8шт.  ОСТАНКИНО</v>
          </cell>
          <cell r="D157">
            <v>4672</v>
          </cell>
          <cell r="F157">
            <v>4672</v>
          </cell>
        </row>
        <row r="158">
          <cell r="A158" t="str">
            <v>6340 ДОМАШНИЙ РЕЦЕПТ Коровино 0.5кг 8шт.  ОСТАНКИНО</v>
          </cell>
          <cell r="D158">
            <v>457</v>
          </cell>
          <cell r="F158">
            <v>457</v>
          </cell>
        </row>
        <row r="159">
          <cell r="A159" t="str">
            <v>6353 ЭКСТРА Папа может вар п/о 0.4кг 8шт.  ОСТАНКИНО</v>
          </cell>
          <cell r="D159">
            <v>1626</v>
          </cell>
          <cell r="F159">
            <v>1626</v>
          </cell>
        </row>
        <row r="160">
          <cell r="A160" t="str">
            <v>6392 ФИЛЕЙНАЯ Папа может вар п/о 0.4кг. ОСТАНКИНО</v>
          </cell>
          <cell r="D160">
            <v>3911</v>
          </cell>
          <cell r="F160">
            <v>3911</v>
          </cell>
        </row>
        <row r="161">
          <cell r="A161" t="str">
            <v>6448 СВИНИНА МАДЕРА с/к с/н в/у 1/100 10шт.   ОСТАНКИНО</v>
          </cell>
          <cell r="D161">
            <v>209</v>
          </cell>
          <cell r="F161">
            <v>209</v>
          </cell>
        </row>
        <row r="162">
          <cell r="A162" t="str">
            <v>6453 ЭКСТРА Папа может с/к с/н в/у 1/100 14шт.   ОСТАНКИНО</v>
          </cell>
          <cell r="D162">
            <v>3058</v>
          </cell>
          <cell r="F162">
            <v>3058</v>
          </cell>
        </row>
        <row r="163">
          <cell r="A163" t="str">
            <v>6454 АРОМАТНАЯ с/к с/н в/у 1/100 10шт.  ОСТАНКИНО</v>
          </cell>
          <cell r="D163">
            <v>2604</v>
          </cell>
          <cell r="F163">
            <v>2604</v>
          </cell>
        </row>
        <row r="164">
          <cell r="A164" t="str">
            <v>6459 СЕРВЕЛАТ ШВЕЙЦАРСК. в/к с/н в/у 1/100*10  ОСТАНКИНО</v>
          </cell>
          <cell r="D164">
            <v>1739</v>
          </cell>
          <cell r="F164">
            <v>1739</v>
          </cell>
        </row>
        <row r="165">
          <cell r="A165" t="str">
            <v>6470 ВЕТЧ.МРАМОРНАЯ в/у_45с  ОСТАНКИНО</v>
          </cell>
          <cell r="D165">
            <v>80</v>
          </cell>
          <cell r="F165">
            <v>80</v>
          </cell>
        </row>
        <row r="166">
          <cell r="A166" t="str">
            <v>6495 ВЕТЧ.МРАМОРНАЯ в/у срез 0.3кг 6шт_45с  ОСТАНКИНО</v>
          </cell>
          <cell r="D166">
            <v>290</v>
          </cell>
          <cell r="F166">
            <v>290</v>
          </cell>
        </row>
        <row r="167">
          <cell r="A167" t="str">
            <v>6527 ШПИКАЧКИ СОЧНЫЕ ПМ сар б/о мгс 1*3 45с ОСТАНКИНО</v>
          </cell>
          <cell r="D167">
            <v>466.9</v>
          </cell>
          <cell r="F167">
            <v>466.9</v>
          </cell>
        </row>
        <row r="168">
          <cell r="A168" t="str">
            <v>6528 ШПИКАЧКИ СОЧНЫЕ ПМ сар б/о мгс 0.4кг 45с  ОСТАНКИНО</v>
          </cell>
          <cell r="D168">
            <v>71</v>
          </cell>
          <cell r="F168">
            <v>71</v>
          </cell>
        </row>
        <row r="169">
          <cell r="A169" t="str">
            <v>6609 С ГОВЯДИНОЙ ПМ сар б/о мгс 0.4кг_45с ОСТАНКИНО</v>
          </cell>
          <cell r="D169">
            <v>83</v>
          </cell>
          <cell r="F169">
            <v>83</v>
          </cell>
        </row>
        <row r="170">
          <cell r="A170" t="str">
            <v>6616 МОЛОЧНЫЕ КЛАССИЧЕСКИЕ сос п/о в/у 0.3кг  ОСТАНКИНО</v>
          </cell>
          <cell r="D170">
            <v>3083</v>
          </cell>
          <cell r="F170">
            <v>3083</v>
          </cell>
        </row>
        <row r="171">
          <cell r="A171" t="str">
            <v>6697 СЕРВЕЛАТ ФИНСКИЙ ПМ в/к в/у 0,35кг 8шт.  ОСТАНКИНО</v>
          </cell>
          <cell r="D171">
            <v>6031</v>
          </cell>
          <cell r="F171">
            <v>6031</v>
          </cell>
        </row>
        <row r="172">
          <cell r="A172" t="str">
            <v>6713 СОЧНЫЙ ГРИЛЬ ПМ сос п/о мгс 0.41кг 8шт.  ОСТАНКИНО</v>
          </cell>
          <cell r="D172">
            <v>2352</v>
          </cell>
          <cell r="F172">
            <v>2352</v>
          </cell>
        </row>
        <row r="173">
          <cell r="A173" t="str">
            <v>6724 МОЛОЧНЫЕ ПМ сос п/о мгс 0.41кг 10шт.  ОСТАНКИНО</v>
          </cell>
          <cell r="D173">
            <v>1047</v>
          </cell>
          <cell r="F173">
            <v>1047</v>
          </cell>
        </row>
        <row r="174">
          <cell r="A174" t="str">
            <v>6765 РУБЛЕНЫЕ сос ц/о мгс 0.36кг 6шт.  ОСТАНКИНО</v>
          </cell>
          <cell r="D174">
            <v>597</v>
          </cell>
          <cell r="F174">
            <v>597</v>
          </cell>
        </row>
        <row r="175">
          <cell r="A175" t="str">
            <v>6773 САЛЯМИ Папа может п/к в/у 0,28кг 8шт.  ОСТАНКИНО</v>
          </cell>
          <cell r="D175">
            <v>1</v>
          </cell>
          <cell r="F175">
            <v>1</v>
          </cell>
        </row>
        <row r="176">
          <cell r="A176" t="str">
            <v>6785 ВЕНСКАЯ САЛЯМИ п/к в/у 0.33кг 8шт.  ОСТАНКИНО</v>
          </cell>
          <cell r="D176">
            <v>209</v>
          </cell>
          <cell r="F176">
            <v>209</v>
          </cell>
        </row>
        <row r="177">
          <cell r="A177" t="str">
            <v>6787 СЕРВЕЛАТ КРЕМЛЕВСКИЙ в/к в/у 0,33кг 8шт.  ОСТАНКИНО</v>
          </cell>
          <cell r="D177">
            <v>191</v>
          </cell>
          <cell r="F177">
            <v>191</v>
          </cell>
        </row>
        <row r="178">
          <cell r="A178" t="str">
            <v>6793 БАЛЫКОВАЯ в/к в/у 0,33кг 8шт.  ОСТАНКИНО</v>
          </cell>
          <cell r="D178">
            <v>590</v>
          </cell>
          <cell r="F178">
            <v>590</v>
          </cell>
        </row>
        <row r="179">
          <cell r="A179" t="str">
            <v>6829 МОЛОЧНЫЕ КЛАССИЧЕСКИЕ сос п/о мгс 2*4_С  ОСТАНКИНО</v>
          </cell>
          <cell r="D179">
            <v>1060.0999999999999</v>
          </cell>
          <cell r="F179">
            <v>1060.0999999999999</v>
          </cell>
        </row>
        <row r="180">
          <cell r="A180" t="str">
            <v>6837 ФИЛЕЙНЫЕ Папа Может сос ц/о мгс 0.4кг  ОСТАНКИНО</v>
          </cell>
          <cell r="D180">
            <v>1493</v>
          </cell>
          <cell r="F180">
            <v>1493</v>
          </cell>
        </row>
        <row r="181">
          <cell r="A181" t="str">
            <v>6842 ДЫМОВИЦА ИЗ ОКОРОКА к/в мл/к в/у 0,3кг  ОСТАНКИНО</v>
          </cell>
          <cell r="D181">
            <v>282</v>
          </cell>
          <cell r="F181">
            <v>282</v>
          </cell>
        </row>
        <row r="182">
          <cell r="A182" t="str">
            <v>6861 ДОМАШНИЙ РЕЦЕПТ Коровино вар п/о  ОСТАНКИНО</v>
          </cell>
          <cell r="D182">
            <v>502.2</v>
          </cell>
          <cell r="F182">
            <v>502.2</v>
          </cell>
        </row>
        <row r="183">
          <cell r="A183" t="str">
            <v>6866 ВЕТЧ.НЕЖНАЯ Коровино п/о_Маяк  ОСТАНКИНО</v>
          </cell>
          <cell r="D183">
            <v>289.5</v>
          </cell>
          <cell r="F183">
            <v>289.5</v>
          </cell>
        </row>
        <row r="184">
          <cell r="A184" t="str">
            <v>7001 КЛАССИЧЕСКИЕ Папа может сар б/о мгс 1*3  ОСТАНКИНО</v>
          </cell>
          <cell r="D184">
            <v>331.7</v>
          </cell>
          <cell r="F184">
            <v>331.7</v>
          </cell>
        </row>
        <row r="185">
          <cell r="A185" t="str">
            <v>7038 С ГОВЯДИНОЙ ПМ сос п/о мгс 1.5*4  ОСТАНКИНО</v>
          </cell>
          <cell r="D185">
            <v>1.5</v>
          </cell>
          <cell r="F185">
            <v>1.5</v>
          </cell>
        </row>
        <row r="186">
          <cell r="A186" t="str">
            <v>7040 С ИНДЕЙКОЙ ПМ сос ц/о в/у 1/270 8шт.  ОСТАНКИНО</v>
          </cell>
          <cell r="D186">
            <v>207</v>
          </cell>
          <cell r="F186">
            <v>207</v>
          </cell>
        </row>
        <row r="187">
          <cell r="A187" t="str">
            <v>7059 ШПИКАЧКИ СОЧНЫЕ С БЕК. п/о мгс 0.3кг_60с  ОСТАНКИНО</v>
          </cell>
          <cell r="D187">
            <v>490</v>
          </cell>
          <cell r="F187">
            <v>490</v>
          </cell>
        </row>
        <row r="188">
          <cell r="A188" t="str">
            <v>7064 СОЧНЫЕ ПМ сос п/о в/у 1/350 8 шт_50с ОСТАНКИНО</v>
          </cell>
          <cell r="D188">
            <v>2</v>
          </cell>
          <cell r="F188">
            <v>2</v>
          </cell>
        </row>
        <row r="189">
          <cell r="A189" t="str">
            <v>7066 СОЧНЫЕ ПМ сос п/о мгс 0.41кг 10шт_50с  ОСТАНКИНО</v>
          </cell>
          <cell r="D189">
            <v>7690</v>
          </cell>
          <cell r="F189">
            <v>7690</v>
          </cell>
        </row>
        <row r="190">
          <cell r="A190" t="str">
            <v>7070 СОЧНЫЕ ПМ сос п/о мгс 1.5*4_А_50с  ОСТАНКИНО</v>
          </cell>
          <cell r="D190">
            <v>4893</v>
          </cell>
          <cell r="F190">
            <v>4893</v>
          </cell>
        </row>
        <row r="191">
          <cell r="A191" t="str">
            <v>7073 МОЛОЧ.ПРЕМИУМ ПМ сос п/о в/у 1/350_50с  ОСТАНКИНО</v>
          </cell>
          <cell r="D191">
            <v>2341</v>
          </cell>
          <cell r="F191">
            <v>2341</v>
          </cell>
        </row>
        <row r="192">
          <cell r="A192" t="str">
            <v>7074 МОЛОЧ.ПРЕМИУМ ПМ сос п/о мгс 0.6кг_50с  ОСТАНКИНО</v>
          </cell>
          <cell r="D192">
            <v>90</v>
          </cell>
          <cell r="F192">
            <v>90</v>
          </cell>
        </row>
        <row r="193">
          <cell r="A193" t="str">
            <v>7075 МОЛОЧ.ПРЕМИУМ ПМ сос п/о мгс 1.5*4_О_50с  ОСТАНКИНО</v>
          </cell>
          <cell r="D193">
            <v>126.4</v>
          </cell>
          <cell r="F193">
            <v>126.4</v>
          </cell>
        </row>
        <row r="194">
          <cell r="A194" t="str">
            <v>7077 МЯСНЫЕ С ГОВЯД.ПМ сос п/о мгс 0.4кг_50с  ОСТАНКИНО</v>
          </cell>
          <cell r="D194">
            <v>2582</v>
          </cell>
          <cell r="F194">
            <v>2582</v>
          </cell>
        </row>
        <row r="195">
          <cell r="A195" t="str">
            <v>7080 СЛИВОЧНЫЕ ПМ сос п/о мгс 0.41кг 10шт. 50с  ОСТАНКИНО</v>
          </cell>
          <cell r="D195">
            <v>4407</v>
          </cell>
          <cell r="F195">
            <v>4407</v>
          </cell>
        </row>
        <row r="196">
          <cell r="A196" t="str">
            <v>7082 СЛИВОЧНЫЕ ПМ сос п/о мгс 1.5*4_50с  ОСТАНКИНО</v>
          </cell>
          <cell r="D196">
            <v>194.8</v>
          </cell>
          <cell r="F196">
            <v>194.8</v>
          </cell>
        </row>
        <row r="197">
          <cell r="A197" t="str">
            <v>7087 ШПИК С ЧЕСНОК.И ПЕРЦЕМ к/в в/у 0.3кг_50с  ОСТАНКИНО</v>
          </cell>
          <cell r="D197">
            <v>446</v>
          </cell>
          <cell r="F197">
            <v>446</v>
          </cell>
        </row>
        <row r="198">
          <cell r="A198" t="str">
            <v>7090 СВИНИНА ПО-ДОМ. к/в мл/к в/у 0.3кг_50с  ОСТАНКИНО</v>
          </cell>
          <cell r="D198">
            <v>874</v>
          </cell>
          <cell r="F198">
            <v>874</v>
          </cell>
        </row>
        <row r="199">
          <cell r="A199" t="str">
            <v>7092 БЕКОН Папа может с/к с/н в/у 1/140_50с  ОСТАНКИНО</v>
          </cell>
          <cell r="D199">
            <v>1097</v>
          </cell>
          <cell r="F199">
            <v>1097</v>
          </cell>
        </row>
        <row r="200">
          <cell r="A200" t="str">
            <v>7106 ТОСКАНО с/к с/н мгс 1/90 12шт.  ОСТАНКИНО</v>
          </cell>
          <cell r="D200">
            <v>20</v>
          </cell>
          <cell r="F200">
            <v>20</v>
          </cell>
        </row>
        <row r="201">
          <cell r="A201" t="str">
            <v>7107 САН-РЕМО с/в с/н мгс 1/90 12шт.  ОСТАНКИНО</v>
          </cell>
          <cell r="D201">
            <v>46</v>
          </cell>
          <cell r="F201">
            <v>46</v>
          </cell>
        </row>
        <row r="202">
          <cell r="A202" t="str">
            <v>7147 САЛЬЧИЧОН Останкино с/к в/у 1/220 8шт.  ОСТАНКИНО</v>
          </cell>
          <cell r="D202">
            <v>59</v>
          </cell>
          <cell r="F202">
            <v>59</v>
          </cell>
        </row>
        <row r="203">
          <cell r="A203" t="str">
            <v>7149 БАЛЫКОВАЯ Коровино п/к в/у 0.84кг_50с  ОСТАНКИНО</v>
          </cell>
          <cell r="D203">
            <v>37</v>
          </cell>
          <cell r="F203">
            <v>37</v>
          </cell>
        </row>
        <row r="204">
          <cell r="A204" t="str">
            <v>7150 САЛЬЧИЧОН Папа может с/к в/у ОСТАНКИНО</v>
          </cell>
          <cell r="D204">
            <v>5</v>
          </cell>
          <cell r="F204">
            <v>5</v>
          </cell>
        </row>
        <row r="205">
          <cell r="A205" t="str">
            <v>7154 СЕРВЕЛАТ ЗЕРНИСТЫЙ ПМ в/к в/у 0.35кг_50с  ОСТАНКИНО</v>
          </cell>
          <cell r="D205">
            <v>3489</v>
          </cell>
          <cell r="F205">
            <v>3489</v>
          </cell>
        </row>
        <row r="206">
          <cell r="A206" t="str">
            <v>7166 СЕРВЕЛТ ОХОТНИЧИЙ ПМ в/к в/у_50с  ОСТАНКИНО</v>
          </cell>
          <cell r="D206">
            <v>524.4</v>
          </cell>
          <cell r="F206">
            <v>524.4</v>
          </cell>
        </row>
        <row r="207">
          <cell r="A207" t="str">
            <v>7169 СЕРВЕЛАТ ОХОТНИЧИЙ ПМ в/к в/у 0.35кг_50с  ОСТАНКИНО</v>
          </cell>
          <cell r="D207">
            <v>4604</v>
          </cell>
          <cell r="F207">
            <v>4604</v>
          </cell>
        </row>
        <row r="208">
          <cell r="A208" t="str">
            <v>7187 ГРУДИНКА ПРЕМИУМ к/в мл/к в/у 0,3кг_50с ОСТАНКИНО</v>
          </cell>
          <cell r="D208">
            <v>1285</v>
          </cell>
          <cell r="F208">
            <v>1285</v>
          </cell>
        </row>
        <row r="209">
          <cell r="A209" t="str">
            <v>7226 ЧОРИЗО ПРЕМИУМ Останкино с/к в/у 1/180  ОСТАНКИНО</v>
          </cell>
          <cell r="D209">
            <v>2</v>
          </cell>
          <cell r="F209">
            <v>2</v>
          </cell>
        </row>
        <row r="210">
          <cell r="A210" t="str">
            <v>7227 САЛЯМИ ФИНСКАЯ Папа может с/к в/у 1/180  ОСТАНКИНО</v>
          </cell>
          <cell r="D210">
            <v>38</v>
          </cell>
          <cell r="F210">
            <v>38</v>
          </cell>
        </row>
        <row r="211">
          <cell r="A211" t="str">
            <v>7231 КЛАССИЧЕСКАЯ ПМ вар п/о 0,3кг 8шт_209к ОСТАНКИНО</v>
          </cell>
          <cell r="D211">
            <v>1692</v>
          </cell>
          <cell r="F211">
            <v>1692</v>
          </cell>
        </row>
        <row r="212">
          <cell r="A212" t="str">
            <v>7232 БОЯNСКАЯ ПМ п/к в/у 0,28кг 8шт_209к ОСТАНКИНО</v>
          </cell>
          <cell r="D212">
            <v>2013</v>
          </cell>
          <cell r="F212">
            <v>2013</v>
          </cell>
        </row>
        <row r="213">
          <cell r="A213" t="str">
            <v>7235 ВЕТЧ.КЛАССИЧЕСКАЯ ПМ п/о 0,35кг 8шт_209к ОСТАНКИНО</v>
          </cell>
          <cell r="D213">
            <v>38</v>
          </cell>
          <cell r="F213">
            <v>38</v>
          </cell>
        </row>
        <row r="214">
          <cell r="A214" t="str">
            <v>7236 СЕРВЕЛАТ КАРЕЛЬСКИЙ в/к в/у 0,28кг_209к ОСТАНКИНО</v>
          </cell>
          <cell r="D214">
            <v>4351</v>
          </cell>
          <cell r="F214">
            <v>4351</v>
          </cell>
        </row>
        <row r="215">
          <cell r="A215" t="str">
            <v>7241 САЛЯМИ Папа может п/к в/у 0,28кг_209к ОСТАНКИНО</v>
          </cell>
          <cell r="D215">
            <v>1360</v>
          </cell>
          <cell r="F215">
            <v>1360</v>
          </cell>
        </row>
        <row r="216">
          <cell r="A216" t="str">
            <v>7245 ВЕТЧ.ФИЛЕЙНАЯ ПМ п/о 0,4кг 8шт ОСТАНКИНО</v>
          </cell>
          <cell r="D216">
            <v>70</v>
          </cell>
          <cell r="F216">
            <v>70</v>
          </cell>
        </row>
        <row r="217">
          <cell r="A217" t="str">
            <v>7252 СЕРВЕЛАТ ФИНСКИЙ ПМ в/к с/н мгс 1/100*12  ОСТАНКИНО</v>
          </cell>
          <cell r="D217">
            <v>640</v>
          </cell>
          <cell r="F217">
            <v>640</v>
          </cell>
        </row>
        <row r="218">
          <cell r="A218" t="str">
            <v>7271 МЯСНЫЕ С ГОВЯДИНОЙ ПМ сос п/о мгс 1.5*4 ВЕС  ОСТАНКИНО</v>
          </cell>
          <cell r="D218">
            <v>134.9</v>
          </cell>
          <cell r="F218">
            <v>134.9</v>
          </cell>
        </row>
        <row r="219">
          <cell r="A219" t="str">
            <v>7284 ДЛЯ ДЕТЕЙ сос п/о мгс 0,33кг 6шт  ОСТАНКИНО</v>
          </cell>
          <cell r="D219">
            <v>253</v>
          </cell>
          <cell r="F219">
            <v>253</v>
          </cell>
        </row>
        <row r="220">
          <cell r="A220" t="str">
            <v>8377 Творожный Сыр 60% Сливочный  СТМ "ПапаМожет" - 140гр  ОСТАНКИНО</v>
          </cell>
          <cell r="D220">
            <v>235</v>
          </cell>
          <cell r="F220">
            <v>235</v>
          </cell>
        </row>
        <row r="221">
          <cell r="A221" t="str">
            <v>8391 Сыр творожный с зеленью 60% Папа может 140 гр.  ОСТАНКИНО</v>
          </cell>
          <cell r="D221">
            <v>111</v>
          </cell>
          <cell r="F221">
            <v>111</v>
          </cell>
        </row>
        <row r="222">
          <cell r="A222" t="str">
            <v>8398 Сыр ПАПА МОЖЕТ "Тильзитер" 45% 180 г  ОСТАНКИНО</v>
          </cell>
          <cell r="D222">
            <v>349</v>
          </cell>
          <cell r="F222">
            <v>349</v>
          </cell>
        </row>
        <row r="223">
          <cell r="A223" t="str">
            <v>8411 Сыр ПАПА МОЖЕТ "Гауда Голд" 45% 180 г  ОСТАНКИНО</v>
          </cell>
          <cell r="D223">
            <v>406</v>
          </cell>
          <cell r="F223">
            <v>406</v>
          </cell>
        </row>
        <row r="224">
          <cell r="A224" t="str">
            <v>8435 Сыр ПАПА МОЖЕТ "Российский традиционный" 45% 180 г  ОСТАНКИНО</v>
          </cell>
          <cell r="D224">
            <v>995</v>
          </cell>
          <cell r="F224">
            <v>995</v>
          </cell>
        </row>
        <row r="225">
          <cell r="A225" t="str">
            <v>8438 Плавленый Сыр 45% "С ветчиной" СТМ "ПапаМожет" 180гр  ОСТАНКИНО</v>
          </cell>
          <cell r="D225">
            <v>47</v>
          </cell>
          <cell r="F225">
            <v>47</v>
          </cell>
        </row>
        <row r="226">
          <cell r="A226" t="str">
            <v>8445 Плавленый Сыр 45% "С грибами" СТМ "ПапаМожет 180гр  ОСТАНКИНО</v>
          </cell>
          <cell r="D226">
            <v>36</v>
          </cell>
          <cell r="F226">
            <v>36</v>
          </cell>
        </row>
        <row r="227">
          <cell r="A227" t="str">
            <v>8452 Сыр колбасный копченый Папа Может 400 гр  ОСТАНКИНО</v>
          </cell>
          <cell r="D227">
            <v>9</v>
          </cell>
          <cell r="F227">
            <v>9</v>
          </cell>
        </row>
        <row r="228">
          <cell r="A228" t="str">
            <v>8459 Сыр ПАПА МОЖЕТ "Голландский традиционный" 45% 180 г  ОСТАНКИНО</v>
          </cell>
          <cell r="D228">
            <v>993</v>
          </cell>
          <cell r="F228">
            <v>993</v>
          </cell>
        </row>
        <row r="229">
          <cell r="A229" t="str">
            <v>8476 Продукт колбасный с сыром копченый Коровино 400 гр  ОСТАНКИНО</v>
          </cell>
          <cell r="D229">
            <v>19</v>
          </cell>
          <cell r="F229">
            <v>19</v>
          </cell>
        </row>
        <row r="230">
          <cell r="A230" t="str">
            <v>8572 Сыр Папа Может "Гауда Голд", 45% брусок ВЕС ОСТАНКИНО</v>
          </cell>
          <cell r="D230">
            <v>2.5</v>
          </cell>
          <cell r="F230">
            <v>2.5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15</v>
          </cell>
          <cell r="F231">
            <v>15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72</v>
          </cell>
          <cell r="F232">
            <v>72</v>
          </cell>
        </row>
        <row r="233">
          <cell r="A233" t="str">
            <v>8831 Сыр ПАПА МОЖЕТ "Министерский" 180гр, 45 %  ОСТАНКИНО</v>
          </cell>
          <cell r="D233">
            <v>108</v>
          </cell>
          <cell r="F233">
            <v>108</v>
          </cell>
        </row>
        <row r="234">
          <cell r="A234" t="str">
            <v>8855 Сыр ПАПА МОЖЕТ "Папин завтрак" 180гр, 45 %  ОСТАНКИНО</v>
          </cell>
          <cell r="D234">
            <v>227</v>
          </cell>
          <cell r="F234">
            <v>227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281</v>
          </cell>
          <cell r="F235">
            <v>281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468</v>
          </cell>
          <cell r="F236">
            <v>468</v>
          </cell>
        </row>
        <row r="237">
          <cell r="A237" t="str">
            <v>Балыковая с/к 200 гр. срез "Эликатессе" термоформ.пак.  СПК</v>
          </cell>
          <cell r="D237">
            <v>90</v>
          </cell>
          <cell r="F237">
            <v>90</v>
          </cell>
        </row>
        <row r="238">
          <cell r="A238" t="str">
            <v>БОНУС МОЛОЧНЫЕ КЛАССИЧЕСКИЕ сос п/о в/у 0.3кг (6084)  ОСТАНКИНО</v>
          </cell>
          <cell r="D238">
            <v>94</v>
          </cell>
          <cell r="F238">
            <v>94</v>
          </cell>
        </row>
        <row r="239">
          <cell r="A239" t="str">
            <v>БОНУС МОЛОЧНЫЕ КЛАССИЧЕСКИЕ сос п/о мгс 2*4_С (4980)  ОСТАНКИНО</v>
          </cell>
          <cell r="D239">
            <v>18</v>
          </cell>
          <cell r="F239">
            <v>18</v>
          </cell>
        </row>
        <row r="240">
          <cell r="A240" t="str">
            <v>БОНУС СОЧНЫЕ Папа может сос п/о мгс 1.5*4 (6954)  ОСТАНКИНО</v>
          </cell>
          <cell r="D240">
            <v>517</v>
          </cell>
          <cell r="F240">
            <v>517</v>
          </cell>
        </row>
        <row r="241">
          <cell r="A241" t="str">
            <v>БОНУС СОЧНЫЕ сос п/о мгс 0.41кг_UZ (6087)  ОСТАНКИНО</v>
          </cell>
          <cell r="D241">
            <v>233</v>
          </cell>
          <cell r="F241">
            <v>233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642</v>
          </cell>
        </row>
        <row r="243">
          <cell r="A243" t="str">
            <v>БОНУС_319  Колбаса вареная Филейская ТМ Вязанка ТС Классическая, 0,45 кг. ПОКОМ</v>
          </cell>
          <cell r="F243">
            <v>2647</v>
          </cell>
        </row>
        <row r="244">
          <cell r="A244" t="str">
            <v>Бутербродная вареная 0,47 кг шт.  СПК</v>
          </cell>
          <cell r="D244">
            <v>49</v>
          </cell>
          <cell r="F244">
            <v>49</v>
          </cell>
        </row>
        <row r="245">
          <cell r="A245" t="str">
            <v>Вацлавская п/к (черева) 390 гр.шт. термоус.пак  СПК</v>
          </cell>
          <cell r="D245">
            <v>43</v>
          </cell>
          <cell r="F245">
            <v>43</v>
          </cell>
        </row>
        <row r="246">
          <cell r="A246" t="str">
            <v>Ветчина Альтаирская Столовая (для ХОРЕКА)  СПК</v>
          </cell>
          <cell r="D246">
            <v>6</v>
          </cell>
          <cell r="F246">
            <v>7.2169999999999996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2</v>
          </cell>
          <cell r="F247">
            <v>320</v>
          </cell>
        </row>
        <row r="248">
          <cell r="A248" t="str">
            <v>Готовые чебупели острые с мясом 0,24кг ТМ Горячая штучка  ПОКОМ</v>
          </cell>
          <cell r="D248">
            <v>2</v>
          </cell>
          <cell r="F248">
            <v>585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851</v>
          </cell>
          <cell r="F249">
            <v>2710</v>
          </cell>
        </row>
        <row r="250">
          <cell r="A250" t="str">
            <v>Готовые чебупели сочные с мясом ТМ Горячая штучка флоу-пак 0,24 кг  ПОКОМ</v>
          </cell>
          <cell r="D250">
            <v>1214</v>
          </cell>
          <cell r="F250">
            <v>2961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6</v>
          </cell>
          <cell r="F251">
            <v>355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22</v>
          </cell>
          <cell r="F252">
            <v>22</v>
          </cell>
        </row>
        <row r="253">
          <cell r="A253" t="str">
            <v>Гуцульская с/к "КолбасГрад" 160 гр.шт. термоус. пак  СПК</v>
          </cell>
          <cell r="D253">
            <v>184</v>
          </cell>
          <cell r="F253">
            <v>184</v>
          </cell>
        </row>
        <row r="254">
          <cell r="A254" t="str">
            <v>Дельгаро с/в "Эликатессе" 140 гр.шт.  СПК</v>
          </cell>
          <cell r="D254">
            <v>78</v>
          </cell>
          <cell r="F254">
            <v>78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200</v>
          </cell>
          <cell r="F255">
            <v>201</v>
          </cell>
        </row>
        <row r="256">
          <cell r="A256" t="str">
            <v>Докторская вареная в/с 0,47 кг шт.  СПК</v>
          </cell>
          <cell r="D256">
            <v>116</v>
          </cell>
          <cell r="F256">
            <v>116</v>
          </cell>
        </row>
        <row r="257">
          <cell r="A257" t="str">
            <v>Докторская вареная термоус.пак. "Высокий вкус"  СПК</v>
          </cell>
          <cell r="D257">
            <v>227.5</v>
          </cell>
          <cell r="F257">
            <v>231.56299999999999</v>
          </cell>
        </row>
        <row r="258">
          <cell r="A258" t="str">
            <v>Европоддон (невозвратный)</v>
          </cell>
          <cell r="F258">
            <v>300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40</v>
          </cell>
        </row>
        <row r="260">
          <cell r="A260" t="str">
            <v>ЖАР-ладушки с мясом 0,2кг ТМ Стародворье  ПОКОМ</v>
          </cell>
          <cell r="F260">
            <v>344</v>
          </cell>
        </row>
        <row r="261">
          <cell r="A261" t="str">
            <v>ЖАР-ладушки с яблоком и грушей ТМ Стародворье 0,2 кг. ПОКОМ</v>
          </cell>
          <cell r="D261">
            <v>1</v>
          </cell>
          <cell r="F261">
            <v>16</v>
          </cell>
        </row>
        <row r="262">
          <cell r="A262" t="str">
            <v>К798 Сыч/Прод Коровино Российский 50% 200г НОВАЯ СЗМЖ  ОСТАНКИНО</v>
          </cell>
          <cell r="D262">
            <v>2321</v>
          </cell>
          <cell r="F262">
            <v>2321</v>
          </cell>
        </row>
        <row r="263">
          <cell r="A263" t="str">
            <v>К801 Сыч/Прод Коровино Тильзитер 50% 200г НОВАЯ СЗМЖ  ОСТАНКИНО</v>
          </cell>
          <cell r="D263">
            <v>1783</v>
          </cell>
          <cell r="F263">
            <v>1783</v>
          </cell>
        </row>
        <row r="264">
          <cell r="A264" t="str">
            <v>К811 Сыч/Прод Коровино Российский Оригин 50% ВЕС НОВАЯ (5 кг)  ОСТАНКИНО</v>
          </cell>
          <cell r="D264">
            <v>221.4</v>
          </cell>
          <cell r="F264">
            <v>221.4</v>
          </cell>
        </row>
        <row r="265">
          <cell r="A265" t="str">
            <v>К825 Сыч/Прод Коровино Тильзитер Оригин 50% ВЕС НОВАЯ (5 кг брус) СЗМЖ  ОСТАНКИНО</v>
          </cell>
          <cell r="D265">
            <v>144.19999999999999</v>
          </cell>
          <cell r="F265">
            <v>144.19999999999999</v>
          </cell>
        </row>
        <row r="266">
          <cell r="A266" t="str">
            <v>Карбонад Юбилейный термоус.пак.  СПК</v>
          </cell>
          <cell r="D266">
            <v>70.099000000000004</v>
          </cell>
          <cell r="F266">
            <v>70.099000000000004</v>
          </cell>
        </row>
        <row r="267">
          <cell r="A267" t="str">
            <v>Классическая вареная 400 гр.шт.  СПК</v>
          </cell>
          <cell r="D267">
            <v>46</v>
          </cell>
          <cell r="F267">
            <v>46</v>
          </cell>
        </row>
        <row r="268">
          <cell r="A268" t="str">
            <v>Классическая с/к 80 гр.шт.нар. (лоток с ср.защ.атм.)  СПК</v>
          </cell>
          <cell r="D268">
            <v>375</v>
          </cell>
          <cell r="F268">
            <v>375</v>
          </cell>
        </row>
        <row r="269">
          <cell r="A269" t="str">
            <v>Колбаски Мяснули оригинальные с/к 50 гр.шт. (в ср.защ.атм.)  СПК</v>
          </cell>
          <cell r="D269">
            <v>120</v>
          </cell>
          <cell r="F269">
            <v>120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929</v>
          </cell>
          <cell r="F270">
            <v>929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694</v>
          </cell>
          <cell r="F271">
            <v>694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163</v>
          </cell>
          <cell r="F272">
            <v>163</v>
          </cell>
        </row>
        <row r="273">
          <cell r="A273" t="str">
            <v>Круггетсы с сырным соусом ТМ Горячая штучка 0,25 кг зам  ПОКОМ</v>
          </cell>
          <cell r="F273">
            <v>3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</v>
          </cell>
          <cell r="F274">
            <v>987</v>
          </cell>
        </row>
        <row r="275">
          <cell r="A275" t="str">
            <v>Круггетсы сочные ТМ Горячая штучка ТС Круггетсы флоу-пак 0,2 кг.  ПОКОМ</v>
          </cell>
          <cell r="D275">
            <v>1924</v>
          </cell>
          <cell r="F275">
            <v>3338</v>
          </cell>
        </row>
        <row r="276">
          <cell r="A276" t="str">
            <v>Ла Фаворте с/в "Эликатессе" 140 гр.шт.  СПК</v>
          </cell>
          <cell r="D276">
            <v>166</v>
          </cell>
          <cell r="F276">
            <v>166</v>
          </cell>
        </row>
        <row r="277">
          <cell r="A277" t="str">
            <v>Ливерная Печеночная 250 гр.шт.  СПК</v>
          </cell>
          <cell r="D277">
            <v>210</v>
          </cell>
          <cell r="F277">
            <v>210</v>
          </cell>
        </row>
        <row r="278">
          <cell r="A278" t="str">
            <v>Любительская вареная термоус.пак. "Высокий вкус"  СПК</v>
          </cell>
          <cell r="D278">
            <v>61</v>
          </cell>
          <cell r="F278">
            <v>61</v>
          </cell>
        </row>
        <row r="279">
          <cell r="A279" t="str">
            <v>Мини-сосиски в тесте "Фрайпики" 3,7кг ВЕС, ТМ Зареченские  ПОКОМ</v>
          </cell>
          <cell r="D279">
            <v>7.4</v>
          </cell>
          <cell r="F279">
            <v>7.4</v>
          </cell>
        </row>
        <row r="280">
          <cell r="A280" t="str">
            <v>Мини-сосиски в тесте 3,7кг ВЕС заморож. ТМ Зареченские  ПОКОМ</v>
          </cell>
          <cell r="D280">
            <v>3.7</v>
          </cell>
          <cell r="F280">
            <v>277.90100000000001</v>
          </cell>
        </row>
        <row r="281">
          <cell r="A281" t="str">
            <v>Мини-чебуречки с мясом ВЕС 5,5кг ТМ Зареченские  ПОКОМ</v>
          </cell>
          <cell r="D281">
            <v>5.5</v>
          </cell>
          <cell r="F281">
            <v>66</v>
          </cell>
        </row>
        <row r="282">
          <cell r="A282" t="str">
            <v>Мини-шарики с курочкой и сыром ТМ Зареченские ВЕС  ПОКОМ</v>
          </cell>
          <cell r="D282">
            <v>3</v>
          </cell>
          <cell r="F282">
            <v>216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1005</v>
          </cell>
          <cell r="F283">
            <v>3599</v>
          </cell>
        </row>
        <row r="284">
          <cell r="A284" t="str">
            <v>Наггетсы Нагетосы Сочная курочка в хрустящей панировке 0,25кг ТМ Горячая штучка   ПОКОМ</v>
          </cell>
          <cell r="D284">
            <v>6</v>
          </cell>
          <cell r="F284">
            <v>6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564</v>
          </cell>
          <cell r="F285">
            <v>2520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1235</v>
          </cell>
          <cell r="F286">
            <v>3481</v>
          </cell>
        </row>
        <row r="287">
          <cell r="A287" t="str">
            <v>Наггетсы с куриным филе и сыром ТМ Вязанка 0,25 кг ПОКОМ</v>
          </cell>
          <cell r="D287">
            <v>394</v>
          </cell>
          <cell r="F287">
            <v>2590</v>
          </cell>
        </row>
        <row r="288">
          <cell r="A288" t="str">
            <v>Наггетсы Хрустящие ТМ Зареченские. ВЕС ПОКОМ</v>
          </cell>
          <cell r="D288">
            <v>30</v>
          </cell>
          <cell r="F288">
            <v>2320</v>
          </cell>
        </row>
        <row r="289">
          <cell r="A289" t="str">
            <v>Наггетсы Хрустящие ТМ Стародворье с сочной курочкой 0,23 кг  ПОКОМ</v>
          </cell>
          <cell r="D289">
            <v>2</v>
          </cell>
          <cell r="F289">
            <v>344</v>
          </cell>
        </row>
        <row r="290">
          <cell r="A290" t="str">
            <v>Оригинальная с перцем с/к  СПК</v>
          </cell>
          <cell r="D290">
            <v>193.1</v>
          </cell>
          <cell r="F290">
            <v>193.69399999999999</v>
          </cell>
        </row>
        <row r="291">
          <cell r="A291" t="str">
            <v>Паштет печеночный 140 гр.шт.  СПК</v>
          </cell>
          <cell r="D291">
            <v>62</v>
          </cell>
          <cell r="F291">
            <v>62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D292">
            <v>4</v>
          </cell>
          <cell r="F292">
            <v>737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296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3</v>
          </cell>
          <cell r="F294">
            <v>3</v>
          </cell>
        </row>
        <row r="295">
          <cell r="A295" t="str">
            <v>Пельмени Бигбули #МЕГАВКУСИЩЕ с сочной грудинкой 0,9 кг  ПОКОМ</v>
          </cell>
          <cell r="D295">
            <v>2</v>
          </cell>
          <cell r="F295">
            <v>2</v>
          </cell>
        </row>
        <row r="296">
          <cell r="A296" t="str">
            <v>Пельмени Бигбули #МЕГАВКУСИЩЕ с сочной грудинкой ТМ Горячая штучка 0,4 кг. ПОКОМ</v>
          </cell>
          <cell r="F296">
            <v>25</v>
          </cell>
        </row>
        <row r="297">
          <cell r="A297" t="str">
            <v>Пельмени Бигбули #МЕГАВКУСИЩЕ с сочной грудинкой ТМ Горячая штучка 0,7 кг. ПОКОМ</v>
          </cell>
          <cell r="D297">
            <v>30</v>
          </cell>
          <cell r="F297">
            <v>936</v>
          </cell>
        </row>
        <row r="298">
          <cell r="A298" t="str">
            <v>Пельмени Бигбули с мясом ТМ Горячая штучка. флоу-пак сфера 0,4 кг. ПОКОМ</v>
          </cell>
          <cell r="D298">
            <v>3</v>
          </cell>
          <cell r="F298">
            <v>207</v>
          </cell>
        </row>
        <row r="299">
          <cell r="A299" t="str">
            <v>Пельмени Бигбули с мясом ТМ Горячая штучка. флоу-пак сфера 0,7 кг ПОКОМ</v>
          </cell>
          <cell r="D299">
            <v>630</v>
          </cell>
          <cell r="F299">
            <v>1961</v>
          </cell>
        </row>
        <row r="300">
          <cell r="A300" t="str">
            <v>Пельмени Бигбули с мясом, Горячая штучка 0,43кг  ПОКОМ</v>
          </cell>
          <cell r="F300">
            <v>2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D301">
            <v>2</v>
          </cell>
          <cell r="F301">
            <v>2</v>
          </cell>
        </row>
        <row r="302">
          <cell r="A302" t="str">
            <v>Пельмени Бигбули со сливочным маслом ТМ Горячая штучка, флоу-пак сфера 0,7. ПОКОМ</v>
          </cell>
          <cell r="D302">
            <v>30</v>
          </cell>
          <cell r="F302">
            <v>833</v>
          </cell>
        </row>
        <row r="303">
          <cell r="A303" t="str">
            <v>Пельмени Бульмени мини с мясом и оливковым маслом 0,7 кг ТМ Горячая штучка  ПОКОМ</v>
          </cell>
          <cell r="D303">
            <v>2</v>
          </cell>
          <cell r="F303">
            <v>591</v>
          </cell>
        </row>
        <row r="304">
          <cell r="A304" t="str">
            <v>Пельмени Бульмени Нейробуст с мясом ТМ Горячая штучка ТС Бульмени ГШ сфера флоу-пак 0,6 кг.  ПОКОМ</v>
          </cell>
          <cell r="D304">
            <v>1</v>
          </cell>
          <cell r="F304">
            <v>324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D305">
            <v>16</v>
          </cell>
          <cell r="F305">
            <v>16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3</v>
          </cell>
          <cell r="F306">
            <v>3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4</v>
          </cell>
          <cell r="F307">
            <v>4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10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25</v>
          </cell>
          <cell r="F309">
            <v>2695</v>
          </cell>
        </row>
        <row r="310">
          <cell r="A310" t="str">
            <v>Пельмени Бульмени с говядиной и свининой СЕВЕРНАЯ КОЛЛЕКЦИЯ 0,7кг ТМ Горячая штучка сфера  ПОКОМ</v>
          </cell>
          <cell r="F310">
            <v>401</v>
          </cell>
        </row>
        <row r="311">
          <cell r="A311" t="str">
            <v>Пельмени Бульмени с говядиной и свининой ТМ Горячая штучка. флоу-пак сфера 0,4 кг ПОКОМ</v>
          </cell>
          <cell r="D311">
            <v>5</v>
          </cell>
          <cell r="F311">
            <v>1275</v>
          </cell>
        </row>
        <row r="312">
          <cell r="A312" t="str">
            <v>Пельмени Бульмени с говядиной и свининой ТМ Горячая штучка. флоу-пак сфера 0,7 кг ПОКОМ</v>
          </cell>
          <cell r="D312">
            <v>1526</v>
          </cell>
          <cell r="F312">
            <v>4051</v>
          </cell>
        </row>
        <row r="313">
          <cell r="A313" t="str">
            <v>Пельмени Бульмени со сливочным маслом Горячая штучка 0,9 кг  ПОКОМ</v>
          </cell>
          <cell r="D313">
            <v>3</v>
          </cell>
          <cell r="F313">
            <v>3</v>
          </cell>
        </row>
        <row r="314">
          <cell r="A314" t="str">
            <v>Пельмени Бульмени со сливочным маслом ТМ Горячая шт. 0,43 кг  ПОКОМ</v>
          </cell>
          <cell r="D314">
            <v>4</v>
          </cell>
          <cell r="F314">
            <v>4</v>
          </cell>
        </row>
        <row r="315">
          <cell r="A315" t="str">
            <v>Пельмени Бульмени со сливочным маслом ТМ Горячая штучка. флоу-пак сфера 0,4 кг. ПОКОМ</v>
          </cell>
          <cell r="D315">
            <v>5</v>
          </cell>
          <cell r="F315">
            <v>1688</v>
          </cell>
        </row>
        <row r="316">
          <cell r="A316" t="str">
            <v>Пельмени Бульмени со сливочным маслом ТМ Горячая штучка.флоу-пак сфера 0,7 кг. ПОКОМ</v>
          </cell>
          <cell r="D316">
            <v>1331</v>
          </cell>
          <cell r="F316">
            <v>4247</v>
          </cell>
        </row>
        <row r="317">
          <cell r="A317" t="str">
            <v>Пельмени Бульмени хрустящие с мясом 0,22 кг ТМ Горячая штучка  ПОКОМ</v>
          </cell>
          <cell r="F317">
            <v>212</v>
          </cell>
        </row>
        <row r="318">
          <cell r="A318" t="str">
            <v>Пельмени Добросельские со свининой и говядиной ТМ Стародворье флоу-пак клас. форма 0,65 кг.  ПОКОМ</v>
          </cell>
          <cell r="F318">
            <v>109</v>
          </cell>
        </row>
        <row r="319">
          <cell r="A319" t="str">
            <v>Пельмени Зареченские сфера 5 кг.  ПОКОМ</v>
          </cell>
          <cell r="F319">
            <v>15</v>
          </cell>
        </row>
        <row r="320">
          <cell r="A320" t="str">
            <v>Пельмени Медвежьи ушки с фермерскими сливками 0,7кг  ПОКОМ</v>
          </cell>
          <cell r="F320">
            <v>270</v>
          </cell>
        </row>
        <row r="321">
          <cell r="A321" t="str">
            <v>Пельмени Медвежьи ушки с фермерской свининой и говядиной Малые 0,7кг  ПОКОМ</v>
          </cell>
          <cell r="D321">
            <v>2</v>
          </cell>
          <cell r="F321">
            <v>388</v>
          </cell>
        </row>
        <row r="322">
          <cell r="A322" t="str">
            <v>Пельмени Мясные с говядиной ТМ Стародворье сфера флоу-пак 1 кг  ПОКОМ</v>
          </cell>
          <cell r="D322">
            <v>5</v>
          </cell>
          <cell r="F322">
            <v>809</v>
          </cell>
        </row>
        <row r="323">
          <cell r="A323" t="str">
            <v>Пельмени Мясорубские с рубленой грудинкой ТМ Стародворье флоупак  0,7 кг. ПОКОМ</v>
          </cell>
          <cell r="F323">
            <v>7</v>
          </cell>
        </row>
        <row r="324">
          <cell r="A324" t="str">
            <v>Пельмени Отборные из свинины и говядины 0,9 кг ТМ Стародворье ТС Медвежье ушко  ПОКОМ</v>
          </cell>
          <cell r="D324">
            <v>2</v>
          </cell>
          <cell r="F324">
            <v>461</v>
          </cell>
        </row>
        <row r="325">
          <cell r="A325" t="str">
            <v>Пельмени С говядиной и свининой, ВЕС, сфера пуговки Мясная Галерея  ПОКОМ</v>
          </cell>
          <cell r="D325">
            <v>5</v>
          </cell>
          <cell r="F325">
            <v>315</v>
          </cell>
        </row>
        <row r="326">
          <cell r="A326" t="str">
            <v>Пельмени Со свининой и говядиной ТМ Особый рецепт Любимая ложка 1,0 кг  ПОКОМ</v>
          </cell>
          <cell r="F326">
            <v>829</v>
          </cell>
        </row>
        <row r="327">
          <cell r="A327" t="str">
            <v>Пельмени Сочные сфера 0,8 кг ТМ Стародворье  ПОКОМ</v>
          </cell>
          <cell r="D327">
            <v>3</v>
          </cell>
          <cell r="F327">
            <v>132</v>
          </cell>
        </row>
        <row r="328">
          <cell r="A328" t="str">
            <v>Пипперони с/к "Эликатессе" 0,10 кг.шт.  СПК</v>
          </cell>
          <cell r="D328">
            <v>10</v>
          </cell>
          <cell r="F328">
            <v>10</v>
          </cell>
        </row>
        <row r="329">
          <cell r="A329" t="str">
            <v>Пирожки с мясом 0,3кг ТМ Зареченские  ПОКОМ</v>
          </cell>
          <cell r="F329">
            <v>3</v>
          </cell>
        </row>
        <row r="330">
          <cell r="A330" t="str">
            <v>Пирожки с мясом 3,7кг ВЕС ТМ Зареченские  ПОКОМ</v>
          </cell>
          <cell r="D330">
            <v>3.7</v>
          </cell>
          <cell r="F330">
            <v>118.91</v>
          </cell>
        </row>
        <row r="331">
          <cell r="A331" t="str">
            <v>Ричеза с/к 230 гр.шт.  СПК</v>
          </cell>
          <cell r="D331">
            <v>197</v>
          </cell>
          <cell r="F331">
            <v>197</v>
          </cell>
        </row>
        <row r="332">
          <cell r="A332" t="str">
            <v>Сальчетти с/к 230 гр.шт.  СПК</v>
          </cell>
          <cell r="D332">
            <v>469</v>
          </cell>
          <cell r="F332">
            <v>469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144</v>
          </cell>
          <cell r="F333">
            <v>144</v>
          </cell>
        </row>
        <row r="334">
          <cell r="A334" t="str">
            <v>Салями с/к 100 гр.шт.нар. (лоток с ср.защ.атм.)  СПК</v>
          </cell>
          <cell r="D334">
            <v>468</v>
          </cell>
          <cell r="F334">
            <v>468</v>
          </cell>
        </row>
        <row r="335">
          <cell r="A335" t="str">
            <v>Салями Трюфель с/в "Эликатессе" 0,16 кг.шт.  СПК</v>
          </cell>
          <cell r="D335">
            <v>186</v>
          </cell>
          <cell r="F335">
            <v>186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73.867000000000004</v>
          </cell>
          <cell r="F336">
            <v>73.867000000000004</v>
          </cell>
        </row>
        <row r="337">
          <cell r="A337" t="str">
            <v>Сардельки Докторские (черева) 400 гр.шт. (лоток с ср.защ.атм.) "Высокий вкус"  СПК</v>
          </cell>
          <cell r="D337">
            <v>2</v>
          </cell>
          <cell r="F337">
            <v>2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31</v>
          </cell>
          <cell r="F338">
            <v>31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17</v>
          </cell>
          <cell r="F339">
            <v>17</v>
          </cell>
        </row>
        <row r="340">
          <cell r="A340" t="str">
            <v>Семейная с чесночком вареная (СПК+СКМ)  СПК</v>
          </cell>
          <cell r="D340">
            <v>143</v>
          </cell>
          <cell r="F340">
            <v>143</v>
          </cell>
        </row>
        <row r="341">
          <cell r="A341" t="str">
            <v>Семейная с чесночком Экстра вареная  СПК</v>
          </cell>
          <cell r="D341">
            <v>8</v>
          </cell>
          <cell r="F341">
            <v>8</v>
          </cell>
        </row>
        <row r="342">
          <cell r="A342" t="str">
            <v>Сервелат Европейский в/к, в/с 0,38 кг.шт.термофор.пак  СПК</v>
          </cell>
          <cell r="D342">
            <v>123</v>
          </cell>
          <cell r="F342">
            <v>123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100</v>
          </cell>
          <cell r="F343">
            <v>100</v>
          </cell>
        </row>
        <row r="344">
          <cell r="A344" t="str">
            <v>Сервелат Финский в/к 0,38 кг.шт. термофор.пак.  СПК</v>
          </cell>
          <cell r="D344">
            <v>90</v>
          </cell>
          <cell r="F344">
            <v>90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339</v>
          </cell>
          <cell r="F345">
            <v>339</v>
          </cell>
        </row>
        <row r="346">
          <cell r="A346" t="str">
            <v>Сервелат Фирменный в/к 0,38 кг.шт. термофор.пак.  СПК</v>
          </cell>
          <cell r="D346">
            <v>1</v>
          </cell>
          <cell r="F346">
            <v>1</v>
          </cell>
        </row>
        <row r="347">
          <cell r="A347" t="str">
            <v>Сервелат Фирменный в/к 250 гр.шт. термоформ.пак.  СПК</v>
          </cell>
          <cell r="D347">
            <v>72</v>
          </cell>
          <cell r="F347">
            <v>72</v>
          </cell>
        </row>
        <row r="348">
          <cell r="A348" t="str">
            <v>Сибирская особая с/к 0,10 кг.шт. нарезка (лоток с ср.защ.атм.)  СПК</v>
          </cell>
          <cell r="D348">
            <v>285</v>
          </cell>
          <cell r="F348">
            <v>285</v>
          </cell>
        </row>
        <row r="349">
          <cell r="A349" t="str">
            <v>Сибирская особая с/к 0,235 кг шт.  СПК</v>
          </cell>
          <cell r="D349">
            <v>288</v>
          </cell>
          <cell r="F349">
            <v>288</v>
          </cell>
        </row>
        <row r="350">
          <cell r="A350" t="str">
            <v>Сосиски "Баварские" 0,36 кг.шт. вак.упак.  СПК</v>
          </cell>
          <cell r="D350">
            <v>10</v>
          </cell>
          <cell r="F350">
            <v>10</v>
          </cell>
        </row>
        <row r="351">
          <cell r="A351" t="str">
            <v>Сосиски "Молочные" 0,36 кг.шт. вак.упак.  СПК</v>
          </cell>
          <cell r="D351">
            <v>22</v>
          </cell>
          <cell r="F351">
            <v>22</v>
          </cell>
        </row>
        <row r="352">
          <cell r="A352" t="str">
            <v>Сосиски Классические (в ср.защ.атм.) СПК</v>
          </cell>
          <cell r="D352">
            <v>2</v>
          </cell>
          <cell r="F352">
            <v>2</v>
          </cell>
        </row>
        <row r="353">
          <cell r="A353" t="str">
            <v>Сосиски Мусульманские "Просто выгодно" (в ср.защ.атм.)  СПК</v>
          </cell>
          <cell r="D353">
            <v>10</v>
          </cell>
          <cell r="F353">
            <v>10</v>
          </cell>
        </row>
        <row r="354">
          <cell r="A354" t="str">
            <v>Сосиски Хот-дог подкопченные (лоток с ср.защ.атм.)  СПК</v>
          </cell>
          <cell r="D354">
            <v>9</v>
          </cell>
          <cell r="F354">
            <v>9</v>
          </cell>
        </row>
        <row r="355">
          <cell r="A355" t="str">
            <v>Сочный мегачебурек ТМ Зареченские ВЕС ПОКОМ</v>
          </cell>
          <cell r="F355">
            <v>236.88</v>
          </cell>
        </row>
        <row r="356">
          <cell r="A356" t="str">
            <v>Торо Неро с/в "Эликатессе" 140 гр.шт.  СПК</v>
          </cell>
          <cell r="D356">
            <v>75</v>
          </cell>
          <cell r="F356">
            <v>75</v>
          </cell>
        </row>
        <row r="357">
          <cell r="A357" t="str">
            <v>Утренняя вареная ВЕС СПК</v>
          </cell>
          <cell r="D357">
            <v>9.8000000000000007</v>
          </cell>
          <cell r="F357">
            <v>9.8000000000000007</v>
          </cell>
        </row>
        <row r="358">
          <cell r="A358" t="str">
            <v>Уши свиные копченые к пиву 0,15кг нар. д/ф шт.  СПК</v>
          </cell>
          <cell r="D358">
            <v>34</v>
          </cell>
          <cell r="F358">
            <v>34</v>
          </cell>
        </row>
        <row r="359">
          <cell r="A359" t="str">
            <v>Фестивальная пора с/к 100 гр.шт.нар. (лоток с ср.защ.атм.)  СПК</v>
          </cell>
          <cell r="D359">
            <v>277</v>
          </cell>
          <cell r="F359">
            <v>277</v>
          </cell>
        </row>
        <row r="360">
          <cell r="A360" t="str">
            <v>Фестивальная пора с/к 235 гр.шт.  СПК</v>
          </cell>
          <cell r="D360">
            <v>574</v>
          </cell>
          <cell r="F360">
            <v>574</v>
          </cell>
        </row>
        <row r="361">
          <cell r="A361" t="str">
            <v>Фестивальная пора с/к термоус.пак  СПК</v>
          </cell>
          <cell r="D361">
            <v>51.1</v>
          </cell>
          <cell r="F361">
            <v>51.1</v>
          </cell>
        </row>
        <row r="362">
          <cell r="A362" t="str">
            <v>Фирменная с/к 200 гр. срез "Эликатессе" термоформ.пак.  СПК</v>
          </cell>
          <cell r="D362">
            <v>122</v>
          </cell>
          <cell r="F362">
            <v>122</v>
          </cell>
        </row>
        <row r="363">
          <cell r="A363" t="str">
            <v>Фуэт с/в "Эликатессе" 160 гр.шт.  СПК</v>
          </cell>
          <cell r="D363">
            <v>199</v>
          </cell>
          <cell r="F363">
            <v>199</v>
          </cell>
        </row>
        <row r="364">
          <cell r="A364" t="str">
            <v>Хот-догстер ТМ Горячая штучка ТС Хот-Догстер флоу-пак 0,09 кг. ПОКОМ</v>
          </cell>
          <cell r="F364">
            <v>371</v>
          </cell>
        </row>
        <row r="365">
          <cell r="A365" t="str">
            <v>Хотстеры с сыром 0,25кг ТМ Горячая штучка  ПОКОМ</v>
          </cell>
          <cell r="D365">
            <v>4</v>
          </cell>
          <cell r="F365">
            <v>840</v>
          </cell>
        </row>
        <row r="366">
          <cell r="A366" t="str">
            <v>Хотстеры ТМ Горячая штучка ТС Хотстеры 0,25 кг зам  ПОКОМ</v>
          </cell>
          <cell r="D366">
            <v>402</v>
          </cell>
          <cell r="F366">
            <v>2548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20</v>
          </cell>
          <cell r="F367">
            <v>888</v>
          </cell>
        </row>
        <row r="368">
          <cell r="A368" t="str">
            <v>Хрустящие крылышки ТМ Горячая штучка 0,3 кг зам  ПОКОМ</v>
          </cell>
          <cell r="D368">
            <v>17</v>
          </cell>
          <cell r="F368">
            <v>1023</v>
          </cell>
        </row>
        <row r="369">
          <cell r="A369" t="str">
            <v>Чебупели Курочка гриль ТМ Горячая штучка, 0,3 кг зам  ПОКОМ</v>
          </cell>
          <cell r="F369">
            <v>276</v>
          </cell>
        </row>
        <row r="370">
          <cell r="A370" t="str">
            <v>Чебупицца курочка по-итальянски Горячая штучка 0,25 кг зам  ПОКОМ</v>
          </cell>
          <cell r="D370">
            <v>1206</v>
          </cell>
          <cell r="F370">
            <v>3587</v>
          </cell>
        </row>
        <row r="371">
          <cell r="A371" t="str">
            <v>Чебупицца Маргарита 0,2кг ТМ Горячая штучка ТС Foodgital  ПОКОМ</v>
          </cell>
          <cell r="D371">
            <v>1</v>
          </cell>
          <cell r="F371">
            <v>438</v>
          </cell>
        </row>
        <row r="372">
          <cell r="A372" t="str">
            <v>Чебупицца Пепперони ТМ Горячая штучка ТС Чебупицца 0.25кг зам  ПОКОМ</v>
          </cell>
          <cell r="D372">
            <v>1844</v>
          </cell>
          <cell r="F372">
            <v>5598</v>
          </cell>
        </row>
        <row r="373">
          <cell r="A373" t="str">
            <v>Чебупицца со вкусом 4 сыра 0,2кг ТМ Горячая штучка ТС Foodgital  ПОКОМ</v>
          </cell>
          <cell r="D373">
            <v>1</v>
          </cell>
          <cell r="F373">
            <v>359</v>
          </cell>
        </row>
        <row r="374">
          <cell r="A374" t="str">
            <v>Чебуреки сочные ВЕС ТМ Зареченские  ПОКОМ</v>
          </cell>
          <cell r="D374">
            <v>10</v>
          </cell>
          <cell r="F374">
            <v>842.3</v>
          </cell>
        </row>
        <row r="375">
          <cell r="A375" t="str">
            <v>Шпикачки Русские (черева) (в ср.защ.атм.) "Высокий вкус"  СПК</v>
          </cell>
          <cell r="D375">
            <v>39.799999999999997</v>
          </cell>
          <cell r="F375">
            <v>39.799999999999997</v>
          </cell>
        </row>
        <row r="376">
          <cell r="A376" t="str">
            <v>Эликапреза с/в "Эликатессе" 85 гр.шт. нарезка (лоток с ср.защ.атм.)  СПК</v>
          </cell>
          <cell r="D376">
            <v>34</v>
          </cell>
          <cell r="F376">
            <v>34</v>
          </cell>
        </row>
        <row r="377">
          <cell r="A377" t="str">
            <v>Юбилейная с/к 0,235 кг.шт.  СПК</v>
          </cell>
          <cell r="D377">
            <v>759</v>
          </cell>
          <cell r="F377">
            <v>759</v>
          </cell>
        </row>
        <row r="378">
          <cell r="A378" t="str">
            <v>Итого</v>
          </cell>
          <cell r="D378">
            <v>155383.13</v>
          </cell>
          <cell r="F378">
            <v>356848.77500000002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29.08.2025 - 29.08.2025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137.54400000000001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250.27699999999999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642.94399999999996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746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1290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1091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321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114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111.71299999999999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1149.68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50.808999999999997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491.48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120.923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28.975000000000001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26.422000000000001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103.608</v>
          </cell>
        </row>
        <row r="29">
          <cell r="A29" t="str">
            <v xml:space="preserve"> 247  Сардельки Нежные, ВЕС.  ПОКОМ</v>
          </cell>
          <cell r="D29">
            <v>16.058</v>
          </cell>
        </row>
        <row r="30">
          <cell r="A30" t="str">
            <v xml:space="preserve"> 248  Сардельки Сочные ТМ Особый рецепт,   ПОКОМ</v>
          </cell>
          <cell r="D30">
            <v>46.823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320.435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72.308999999999997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47.728999999999999</v>
          </cell>
        </row>
        <row r="34">
          <cell r="A34" t="str">
            <v xml:space="preserve"> 263  Шпикачки Стародворские, ВЕС.  ПОКОМ</v>
          </cell>
          <cell r="D34">
            <v>22.838000000000001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0.91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1.831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0.72799999999999998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364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655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1302</v>
          </cell>
        </row>
        <row r="41">
          <cell r="A41" t="str">
            <v xml:space="preserve"> 283  Сосиски Сочинки, ВЕС, ТМ Стародворье ПОКОМ</v>
          </cell>
          <cell r="D41">
            <v>72.897999999999996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251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224.072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209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656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47.875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160.78399999999999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288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485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262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52.670999999999999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290.50599999999997</v>
          </cell>
        </row>
        <row r="54">
          <cell r="A54" t="str">
            <v xml:space="preserve"> 316  Колбаса Нежная ТМ Зареченские ВЕС  ПОКОМ</v>
          </cell>
          <cell r="D54">
            <v>7.4939999999999998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1626.973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525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715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210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238.86500000000001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96</v>
          </cell>
        </row>
        <row r="63">
          <cell r="A63" t="str">
            <v xml:space="preserve"> 335  Колбаса Сливушка ТМ Вязанка. ВЕС.  ПОКОМ </v>
          </cell>
          <cell r="D63">
            <v>56.345999999999997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888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634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140.304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49.53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235.09200000000001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81.606999999999999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17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66.209999999999994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217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185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186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254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133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87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1082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2312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28.731000000000002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58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20.228999999999999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81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95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112.43300000000001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1263.672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1000.9109999999999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1688.9490000000001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33.706000000000003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24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4.2610000000000001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243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142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208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115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102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53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49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176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174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151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66</v>
          </cell>
        </row>
        <row r="107">
          <cell r="A107" t="str">
            <v>!!!ВЫВЕДЕНА!!! Мясная Папа может вар  п/о 0.5кг ОСТАНКИНО _НЕАКТИВНА</v>
          </cell>
          <cell r="D107">
            <v>8</v>
          </cell>
        </row>
        <row r="108">
          <cell r="A108" t="str">
            <v>3215 ВЕТЧ.МЯСНАЯ Папа может п/о 0.4кг 8шт.    ОСТАНКИНО</v>
          </cell>
          <cell r="D108">
            <v>163</v>
          </cell>
        </row>
        <row r="109">
          <cell r="A109" t="str">
            <v>3684 ПРЕСИЖН с/к в/у 1/250 8шт.   ОСТАНКИНО</v>
          </cell>
          <cell r="D109">
            <v>17</v>
          </cell>
        </row>
        <row r="110">
          <cell r="A110" t="str">
            <v>4063 МЯСНАЯ Папа может вар п/о_Л   ОСТАНКИНО</v>
          </cell>
          <cell r="D110">
            <v>461.01100000000002</v>
          </cell>
        </row>
        <row r="111">
          <cell r="A111" t="str">
            <v>4117 ЭКСТРА Папа может с/к в/у_Л   ОСТАНКИНО</v>
          </cell>
          <cell r="D111">
            <v>15.692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16.545999999999999</v>
          </cell>
        </row>
        <row r="113">
          <cell r="A113" t="str">
            <v>4813 ФИЛЕЙНАЯ Папа может вар п/о_Л   ОСТАНКИНО</v>
          </cell>
          <cell r="D113">
            <v>150.798</v>
          </cell>
        </row>
        <row r="114">
          <cell r="A114" t="str">
            <v>4993 САЛЯМИ ИТАЛЬЯНСКАЯ с/к в/у 1/250*8_120c ОСТАНКИНО</v>
          </cell>
          <cell r="D114">
            <v>93</v>
          </cell>
        </row>
        <row r="115">
          <cell r="A115" t="str">
            <v>5246 ДОКТОРСКАЯ ПРЕМИУМ вар б/о мгс_30с ОСТАНКИНО</v>
          </cell>
          <cell r="D115">
            <v>26.977</v>
          </cell>
        </row>
        <row r="116">
          <cell r="A116" t="str">
            <v>5247 РУССКАЯ ПРЕМИУМ вар б/о мгс_30с ОСТАНКИНО</v>
          </cell>
          <cell r="D116">
            <v>4.4660000000000002</v>
          </cell>
        </row>
        <row r="117">
          <cell r="A117" t="str">
            <v>5483 ЭКСТРА Папа может с/к в/у 1/250 8шт.   ОСТАНКИНО</v>
          </cell>
          <cell r="D117">
            <v>233</v>
          </cell>
        </row>
        <row r="118">
          <cell r="A118" t="str">
            <v>5544 Сервелат Финский в/к в/у_45с НОВАЯ ОСТАНКИНО</v>
          </cell>
          <cell r="D118">
            <v>356.18</v>
          </cell>
        </row>
        <row r="119">
          <cell r="A119" t="str">
            <v>5679 САЛЯМИ ИТАЛЬЯНСКАЯ с/к в/у 1/150_60с ОСТАНКИНО</v>
          </cell>
          <cell r="D119">
            <v>80</v>
          </cell>
        </row>
        <row r="120">
          <cell r="A120" t="str">
            <v>5682 САЛЯМИ МЕЛКОЗЕРНЕНАЯ с/к в/у 1/120_60с   ОСТАНКИНО</v>
          </cell>
          <cell r="D120">
            <v>651</v>
          </cell>
        </row>
        <row r="121">
          <cell r="A121" t="str">
            <v>5706 АРОМАТНАЯ Папа может с/к в/у 1/250 8шт.  ОСТАНКИНО</v>
          </cell>
          <cell r="D121">
            <v>129</v>
          </cell>
        </row>
        <row r="122">
          <cell r="A122" t="str">
            <v>5708 ПОСОЛЬСКАЯ Папа может с/к в/у ОСТАНКИНО</v>
          </cell>
          <cell r="D122">
            <v>17.225000000000001</v>
          </cell>
        </row>
        <row r="123">
          <cell r="A123" t="str">
            <v>5851 ЭКСТРА Папа может вар п/о   ОСТАНКИНО</v>
          </cell>
          <cell r="D123">
            <v>79.486000000000004</v>
          </cell>
        </row>
        <row r="124">
          <cell r="A124" t="str">
            <v>5931 ОХОТНИЧЬЯ Папа может с/к в/у 1/220 8шт.   ОСТАНКИНО</v>
          </cell>
          <cell r="D124">
            <v>393</v>
          </cell>
        </row>
        <row r="125">
          <cell r="A125" t="str">
            <v>5992 ВРЕМЯ ОКРОШКИ Папа может вар п/о 0.4кг   ОСТАНКИНО</v>
          </cell>
          <cell r="D125">
            <v>320</v>
          </cell>
        </row>
        <row r="126">
          <cell r="A126" t="str">
            <v>6004 РАГУ СВИНОЕ 1кг 8шт.зам_120с ОСТАНКИНО</v>
          </cell>
          <cell r="D126">
            <v>64</v>
          </cell>
        </row>
        <row r="127">
          <cell r="A127" t="str">
            <v>6221 НЕАПОЛИТАНСКИЙ ДУЭТ с/к с/н мгс 1/90  ОСТАНКИНО</v>
          </cell>
          <cell r="D127">
            <v>240</v>
          </cell>
        </row>
        <row r="128">
          <cell r="A128" t="str">
            <v>6228 МЯСНОЕ АССОРТИ к/з с/н мгс 1/90 10шт.  ОСТАНКИНО</v>
          </cell>
          <cell r="D128">
            <v>87</v>
          </cell>
        </row>
        <row r="129">
          <cell r="A129" t="str">
            <v>6247 ДОМАШНЯЯ Папа может вар п/о 0,4кг 8шт.  ОСТАНКИНО</v>
          </cell>
          <cell r="D129">
            <v>12</v>
          </cell>
        </row>
        <row r="130">
          <cell r="A130" t="str">
            <v>6268 ГОВЯЖЬЯ Папа может вар п/о 0,4кг 8 шт.  ОСТАНКИНО</v>
          </cell>
          <cell r="D130">
            <v>209</v>
          </cell>
        </row>
        <row r="131">
          <cell r="A131" t="str">
            <v>6279 КОРЕЙКА ПО-ОСТ.к/в в/с с/н в/у 1/150_45с  ОСТАНКИНО</v>
          </cell>
          <cell r="D131">
            <v>205</v>
          </cell>
        </row>
        <row r="132">
          <cell r="A132" t="str">
            <v>6303 МЯСНЫЕ Папа может сос п/о мгс 1.5*3  ОСТАНКИНО</v>
          </cell>
          <cell r="D132">
            <v>77.429000000000002</v>
          </cell>
        </row>
        <row r="133">
          <cell r="A133" t="str">
            <v>6324 ДОКТОРСКАЯ ГОСТ вар п/о 0.4кг 8шт.  ОСТАНКИНО</v>
          </cell>
          <cell r="D133">
            <v>21</v>
          </cell>
        </row>
        <row r="134">
          <cell r="A134" t="str">
            <v>6325 ДОКТОРСКАЯ ПРЕМИУМ вар п/о 0.4кг 8шт.  ОСТАНКИНО</v>
          </cell>
          <cell r="D134">
            <v>311</v>
          </cell>
        </row>
        <row r="135">
          <cell r="A135" t="str">
            <v>6333 МЯСНАЯ Папа может вар п/о 0.4кг 8шт.  ОСТАНКИНО</v>
          </cell>
          <cell r="D135">
            <v>1143</v>
          </cell>
        </row>
        <row r="136">
          <cell r="A136" t="str">
            <v>6340 ДОМАШНИЙ РЕЦЕПТ Коровино 0.5кг 8шт.  ОСТАНКИНО</v>
          </cell>
          <cell r="D136">
            <v>82</v>
          </cell>
        </row>
        <row r="137">
          <cell r="A137" t="str">
            <v>6353 ЭКСТРА Папа может вар п/о 0.4кг 8шт.  ОСТАНКИНО</v>
          </cell>
          <cell r="D137">
            <v>343</v>
          </cell>
        </row>
        <row r="138">
          <cell r="A138" t="str">
            <v>6392 ФИЛЕЙНАЯ Папа может вар п/о 0.4кг. ОСТАНКИНО</v>
          </cell>
          <cell r="D138">
            <v>728</v>
          </cell>
        </row>
        <row r="139">
          <cell r="A139" t="str">
            <v>6448 СВИНИНА МАДЕРА с/к с/н в/у 1/100 10шт.   ОСТАНКИНО</v>
          </cell>
          <cell r="D139">
            <v>31</v>
          </cell>
        </row>
        <row r="140">
          <cell r="A140" t="str">
            <v>6453 ЭКСТРА Папа может с/к с/н в/у 1/100 14шт.   ОСТАНКИНО</v>
          </cell>
          <cell r="D140">
            <v>599</v>
          </cell>
        </row>
        <row r="141">
          <cell r="A141" t="str">
            <v>6454 АРОМАТНАЯ с/к с/н в/у 1/100 10шт.  ОСТАНКИНО</v>
          </cell>
          <cell r="D141">
            <v>500</v>
          </cell>
        </row>
        <row r="142">
          <cell r="A142" t="str">
            <v>6459 СЕРВЕЛАТ ШВЕЙЦАРСК. в/к с/н в/у 1/100*10  ОСТАНКИНО</v>
          </cell>
          <cell r="D142">
            <v>498</v>
          </cell>
        </row>
        <row r="143">
          <cell r="A143" t="str">
            <v>6470 ВЕТЧ.МРАМОРНАЯ в/у_45с  ОСТАНКИНО</v>
          </cell>
          <cell r="D143">
            <v>24</v>
          </cell>
        </row>
        <row r="144">
          <cell r="A144" t="str">
            <v>6495 ВЕТЧ.МРАМОРНАЯ в/у срез 0.3кг 6шт_45с  ОСТАНКИНО</v>
          </cell>
          <cell r="D144">
            <v>50</v>
          </cell>
        </row>
        <row r="145">
          <cell r="A145" t="str">
            <v>6527 ШПИКАЧКИ СОЧНЫЕ ПМ сар б/о мгс 1*3 45с ОСТАНКИНО</v>
          </cell>
          <cell r="D145">
            <v>95.385999999999996</v>
          </cell>
        </row>
        <row r="146">
          <cell r="A146" t="str">
            <v>6528 ШПИКАЧКИ СОЧНЫЕ ПМ сар б/о мгс 0.4кг 45с  ОСТАНКИНО</v>
          </cell>
          <cell r="D146">
            <v>14</v>
          </cell>
        </row>
        <row r="147">
          <cell r="A147" t="str">
            <v>6609 С ГОВЯДИНОЙ ПМ сар б/о мгс 0.4кг_45с ОСТАНКИНО</v>
          </cell>
          <cell r="D147">
            <v>15</v>
          </cell>
        </row>
        <row r="148">
          <cell r="A148" t="str">
            <v>6616 МОЛОЧНЫЕ КЛАССИЧЕСКИЕ сос п/о в/у 0.3кг  ОСТАНКИНО</v>
          </cell>
          <cell r="D148">
            <v>798</v>
          </cell>
        </row>
        <row r="149">
          <cell r="A149" t="str">
            <v>6697 СЕРВЕЛАТ ФИНСКИЙ ПМ в/к в/у 0,35кг 8шт.  ОСТАНКИНО</v>
          </cell>
          <cell r="D149">
            <v>1336</v>
          </cell>
        </row>
        <row r="150">
          <cell r="A150" t="str">
            <v>6713 СОЧНЫЙ ГРИЛЬ ПМ сос п/о мгс 0.41кг 8шт.  ОСТАНКИНО</v>
          </cell>
          <cell r="D150">
            <v>586</v>
          </cell>
        </row>
        <row r="151">
          <cell r="A151" t="str">
            <v>6724 МОЛОЧНЫЕ ПМ сос п/о мгс 0.41кг 10шт.  ОСТАНКИНО</v>
          </cell>
          <cell r="D151">
            <v>222</v>
          </cell>
        </row>
        <row r="152">
          <cell r="A152" t="str">
            <v>6765 РУБЛЕНЫЕ сос ц/о мгс 0.36кг 6шт.  ОСТАНКИНО</v>
          </cell>
          <cell r="D152">
            <v>98</v>
          </cell>
        </row>
        <row r="153">
          <cell r="A153" t="str">
            <v>6785 ВЕНСКАЯ САЛЯМИ п/к в/у 0.33кг 8шт.  ОСТАНКИНО</v>
          </cell>
          <cell r="D153">
            <v>33</v>
          </cell>
        </row>
        <row r="154">
          <cell r="A154" t="str">
            <v>6787 СЕРВЕЛАТ КРЕМЛЕВСКИЙ в/к в/у 0,33кг 8шт.  ОСТАНКИНО</v>
          </cell>
          <cell r="D154">
            <v>18</v>
          </cell>
        </row>
        <row r="155">
          <cell r="A155" t="str">
            <v>6793 БАЛЫКОВАЯ в/к в/у 0,33кг 8шт.  ОСТАНКИНО</v>
          </cell>
          <cell r="D155">
            <v>170</v>
          </cell>
        </row>
        <row r="156">
          <cell r="A156" t="str">
            <v>6829 МОЛОЧНЫЕ КЛАССИЧЕСКИЕ сос п/о мгс 2*4_С  ОСТАНКИНО</v>
          </cell>
          <cell r="D156">
            <v>279.85399999999998</v>
          </cell>
        </row>
        <row r="157">
          <cell r="A157" t="str">
            <v>6837 ФИЛЕЙНЫЕ Папа Может сос ц/о мгс 0.4кг  ОСТАНКИНО</v>
          </cell>
          <cell r="D157">
            <v>447</v>
          </cell>
        </row>
        <row r="158">
          <cell r="A158" t="str">
            <v>6842 ДЫМОВИЦА ИЗ ОКОРОКА к/в мл/к в/у 0,3кг  ОСТАНКИНО</v>
          </cell>
          <cell r="D158">
            <v>78</v>
          </cell>
        </row>
        <row r="159">
          <cell r="A159" t="str">
            <v>6861 ДОМАШНИЙ РЕЦЕПТ Коровино вар п/о  ОСТАНКИНО</v>
          </cell>
          <cell r="D159">
            <v>124.694</v>
          </cell>
        </row>
        <row r="160">
          <cell r="A160" t="str">
            <v>6866 ВЕТЧ.НЕЖНАЯ Коровино п/о_Маяк  ОСТАНКИНО</v>
          </cell>
          <cell r="D160">
            <v>91.89</v>
          </cell>
        </row>
        <row r="161">
          <cell r="A161" t="str">
            <v>7001 КЛАССИЧЕСКИЕ Папа может сар б/о мгс 1*3  ОСТАНКИНО</v>
          </cell>
          <cell r="D161">
            <v>116.17</v>
          </cell>
        </row>
        <row r="162">
          <cell r="A162" t="str">
            <v>7040 С ИНДЕЙКОЙ ПМ сос ц/о в/у 1/270 8шт.  ОСТАНКИНО</v>
          </cell>
          <cell r="D162">
            <v>44</v>
          </cell>
        </row>
        <row r="163">
          <cell r="A163" t="str">
            <v>7059 ШПИКАЧКИ СОЧНЫЕ С БЕК. п/о мгс 0.3кг_60с  ОСТАНКИНО</v>
          </cell>
          <cell r="D163">
            <v>88</v>
          </cell>
        </row>
        <row r="164">
          <cell r="A164" t="str">
            <v>7066 СОЧНЫЕ ПМ сос п/о мгс 0.41кг 10шт_50с  ОСТАНКИНО</v>
          </cell>
          <cell r="D164">
            <v>1809</v>
          </cell>
        </row>
        <row r="165">
          <cell r="A165" t="str">
            <v>7070 СОЧНЫЕ ПМ сос п/о мгс 1.5*4_А_50с  ОСТАНКИНО</v>
          </cell>
          <cell r="D165">
            <v>1029.309</v>
          </cell>
        </row>
        <row r="166">
          <cell r="A166" t="str">
            <v>7073 МОЛОЧ.ПРЕМИУМ ПМ сос п/о в/у 1/350_50с  ОСТАНКИНО</v>
          </cell>
          <cell r="D166">
            <v>502</v>
          </cell>
        </row>
        <row r="167">
          <cell r="A167" t="str">
            <v>7074 МОЛОЧ.ПРЕМИУМ ПМ сос п/о мгс 0.6кг_50с  ОСТАНКИНО</v>
          </cell>
          <cell r="D167">
            <v>12</v>
          </cell>
        </row>
        <row r="168">
          <cell r="A168" t="str">
            <v>7075 МОЛОЧ.ПРЕМИУМ ПМ сос п/о мгс 1.5*4_О_50с  ОСТАНКИНО</v>
          </cell>
          <cell r="D168">
            <v>31.213000000000001</v>
          </cell>
        </row>
        <row r="169">
          <cell r="A169" t="str">
            <v>7077 МЯСНЫЕ С ГОВЯД.ПМ сос п/о мгс 0.4кг_50с  ОСТАНКИНО</v>
          </cell>
          <cell r="D169">
            <v>563</v>
          </cell>
        </row>
        <row r="170">
          <cell r="A170" t="str">
            <v>7080 СЛИВОЧНЫЕ ПМ сос п/о мгс 0.41кг 10шт. 50с  ОСТАНКИНО</v>
          </cell>
          <cell r="D170">
            <v>902</v>
          </cell>
        </row>
        <row r="171">
          <cell r="A171" t="str">
            <v>7082 СЛИВОЧНЫЕ ПМ сос п/о мгс 1.5*4_50с  ОСТАНКИНО</v>
          </cell>
          <cell r="D171">
            <v>39.203000000000003</v>
          </cell>
        </row>
        <row r="172">
          <cell r="A172" t="str">
            <v>7087 ШПИК С ЧЕСНОК.И ПЕРЦЕМ к/в в/у 0.3кг_50с  ОСТАНКИНО</v>
          </cell>
          <cell r="D172">
            <v>153</v>
          </cell>
        </row>
        <row r="173">
          <cell r="A173" t="str">
            <v>7090 СВИНИНА ПО-ДОМ. к/в мл/к в/у 0.3кг_50с  ОСТАНКИНО</v>
          </cell>
          <cell r="D173">
            <v>241</v>
          </cell>
        </row>
        <row r="174">
          <cell r="A174" t="str">
            <v>7092 БЕКОН Папа может с/к с/н в/у 1/140_50с  ОСТАНКИНО</v>
          </cell>
          <cell r="D174">
            <v>207</v>
          </cell>
        </row>
        <row r="175">
          <cell r="A175" t="str">
            <v>7107 САН-РЕМО с/в с/н мгс 1/90 12шт.  ОСТАНКИНО</v>
          </cell>
          <cell r="D175">
            <v>29</v>
          </cell>
        </row>
        <row r="176">
          <cell r="A176" t="str">
            <v>7147 САЛЬЧИЧОН Останкино с/к в/у 1/220 8шт.  ОСТАНКИНО</v>
          </cell>
          <cell r="D176">
            <v>6</v>
          </cell>
        </row>
        <row r="177">
          <cell r="A177" t="str">
            <v>7149 БАЛЫКОВАЯ Коровино п/к в/у 0.84кг_50с  ОСТАНКИНО</v>
          </cell>
          <cell r="D177">
            <v>11</v>
          </cell>
        </row>
        <row r="178">
          <cell r="A178" t="str">
            <v>7154 СЕРВЕЛАТ ЗЕРНИСТЫЙ ПМ в/к в/у 0.35кг_50с  ОСТАНКИНО</v>
          </cell>
          <cell r="D178">
            <v>796</v>
          </cell>
        </row>
        <row r="179">
          <cell r="A179" t="str">
            <v>7166 СЕРВЕЛТ ОХОТНИЧИЙ ПМ в/к в/у_50с  ОСТАНКИНО</v>
          </cell>
          <cell r="D179">
            <v>131.065</v>
          </cell>
        </row>
        <row r="180">
          <cell r="A180" t="str">
            <v>7169 СЕРВЕЛАТ ОХОТНИЧИЙ ПМ в/к в/у 0.35кг_50с  ОСТАНКИНО</v>
          </cell>
          <cell r="D180">
            <v>916</v>
          </cell>
        </row>
        <row r="181">
          <cell r="A181" t="str">
            <v>7187 ГРУДИНКА ПРЕМИУМ к/в мл/к в/у 0,3кг_50с ОСТАНКИНО</v>
          </cell>
          <cell r="D181">
            <v>314</v>
          </cell>
        </row>
        <row r="182">
          <cell r="A182" t="str">
            <v>7227 САЛЯМИ ФИНСКАЯ Папа может с/к в/у 1/180  ОСТАНКИНО</v>
          </cell>
          <cell r="D182">
            <v>5</v>
          </cell>
        </row>
        <row r="183">
          <cell r="A183" t="str">
            <v>7231 КЛАССИЧЕСКАЯ ПМ вар п/о 0,3кг 8шт_209к ОСТАНКИНО</v>
          </cell>
          <cell r="D183">
            <v>387</v>
          </cell>
        </row>
        <row r="184">
          <cell r="A184" t="str">
            <v>7232 БОЯNСКАЯ ПМ п/к в/у 0,28кг 8шт_209к ОСТАНКИНО</v>
          </cell>
          <cell r="D184">
            <v>344</v>
          </cell>
        </row>
        <row r="185">
          <cell r="A185" t="str">
            <v>7235 ВЕТЧ.КЛАССИЧЕСКАЯ ПМ п/о 0,35кг 8шт_209к ОСТАНКИНО</v>
          </cell>
          <cell r="D185">
            <v>10</v>
          </cell>
        </row>
        <row r="186">
          <cell r="A186" t="str">
            <v>7236 СЕРВЕЛАТ КАРЕЛЬСКИЙ в/к в/у 0,28кг_209к ОСТАНКИНО</v>
          </cell>
          <cell r="D186">
            <v>1139</v>
          </cell>
        </row>
        <row r="187">
          <cell r="A187" t="str">
            <v>7241 САЛЯМИ Папа может п/к в/у 0,28кг_209к ОСТАНКИНО</v>
          </cell>
          <cell r="D187">
            <v>339</v>
          </cell>
        </row>
        <row r="188">
          <cell r="A188" t="str">
            <v>7245 ВЕТЧ.ФИЛЕЙНАЯ ПМ п/о 0,4кг 8шт ОСТАНКИНО</v>
          </cell>
          <cell r="D188">
            <v>5</v>
          </cell>
        </row>
        <row r="189">
          <cell r="A189" t="str">
            <v>7252 СЕРВЕЛАТ ФИНСКИЙ ПМ в/к с/н мгс 1/100*12  ОСТАНКИНО</v>
          </cell>
          <cell r="D189">
            <v>83</v>
          </cell>
        </row>
        <row r="190">
          <cell r="A190" t="str">
            <v>7271 МЯСНЫЕ С ГОВЯДИНОЙ ПМ сос п/о мгс 1.5*4 ВЕС  ОСТАНКИНО</v>
          </cell>
          <cell r="D190">
            <v>15.417999999999999</v>
          </cell>
        </row>
        <row r="191">
          <cell r="A191" t="str">
            <v>7284 ДЛЯ ДЕТЕЙ сос п/о мгс 0,33кг 6шт  ОСТАНКИНО</v>
          </cell>
          <cell r="D191">
            <v>30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76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152</v>
          </cell>
        </row>
        <row r="194">
          <cell r="A194" t="str">
            <v>БОНУС МОЛОЧНЫЕ КЛАССИЧЕСКИЕ сос п/о в/у 0.3кг (6084)  ОСТАНКИНО</v>
          </cell>
          <cell r="D194">
            <v>20</v>
          </cell>
        </row>
        <row r="195">
          <cell r="A195" t="str">
            <v>БОНУС МОЛОЧНЫЕ КЛАССИЧЕСКИЕ сос п/о мгс 2*4_С (4980)  ОСТАНКИНО</v>
          </cell>
          <cell r="D195">
            <v>10.734</v>
          </cell>
        </row>
        <row r="196">
          <cell r="A196" t="str">
            <v>БОНУС СОЧНЫЕ Папа может сос п/о мгс 1.5*4 (6954)  ОСТАНКИНО</v>
          </cell>
          <cell r="D196">
            <v>90.97</v>
          </cell>
        </row>
        <row r="197">
          <cell r="A197" t="str">
            <v>БОНУС СОЧНЫЕ сос п/о мгс 0.41кг_UZ (6087)  ОСТАНКИНО</v>
          </cell>
          <cell r="D197">
            <v>48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105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375</v>
          </cell>
        </row>
        <row r="200">
          <cell r="A200" t="str">
            <v>Бутербродная вареная 0,47 кг шт.  СПК</v>
          </cell>
          <cell r="D200">
            <v>11</v>
          </cell>
        </row>
        <row r="201">
          <cell r="A201" t="str">
            <v>Вацлавская п/к (черева) 390 гр.шт. термоус.пак  СПК</v>
          </cell>
          <cell r="D201">
            <v>1</v>
          </cell>
        </row>
        <row r="202">
          <cell r="A202" t="str">
            <v>Ветчина Альтаирская Столовая (для ХОРЕКА)  СПК</v>
          </cell>
          <cell r="D202">
            <v>2.4540000000000002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51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96</v>
          </cell>
        </row>
        <row r="205">
          <cell r="A205" t="str">
            <v>Готовые чебупели с ветчиной и сыром ТМ Горячая штучка флоу-пак 0,24 кг.  ПОКОМ</v>
          </cell>
          <cell r="D205">
            <v>449</v>
          </cell>
        </row>
        <row r="206">
          <cell r="A206" t="str">
            <v>Готовые чебупели сочные с мясом ТМ Горячая штучка флоу-пак 0,24 кг  ПОКОМ</v>
          </cell>
          <cell r="D206">
            <v>270</v>
          </cell>
        </row>
        <row r="207">
          <cell r="A207" t="str">
            <v>Готовые чебуреки с мясом ТМ Горячая штучка 0,09 кг флоу-пак ПОКОМ</v>
          </cell>
          <cell r="D207">
            <v>66</v>
          </cell>
        </row>
        <row r="208">
          <cell r="A208" t="str">
            <v>Гуцульская с/к "КолбасГрад" 160 гр.шт. термоус. пак  СПК</v>
          </cell>
          <cell r="D208">
            <v>65</v>
          </cell>
        </row>
        <row r="209">
          <cell r="A209" t="str">
            <v>Дельгаро с/в "Эликатессе" 140 гр.шт.  СПК</v>
          </cell>
          <cell r="D209">
            <v>39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53</v>
          </cell>
        </row>
        <row r="211">
          <cell r="A211" t="str">
            <v>Докторская вареная в/с 0,47 кг шт.  СПК</v>
          </cell>
          <cell r="D211">
            <v>4</v>
          </cell>
        </row>
        <row r="212">
          <cell r="A212" t="str">
            <v>Докторская вареная термоус.пак. "Высокий вкус"  СПК</v>
          </cell>
          <cell r="D212">
            <v>108.369</v>
          </cell>
        </row>
        <row r="213">
          <cell r="A213" t="str">
            <v>ЖАР-ладушки с клубникой и вишней ТМ Стародворье 0,2 кг ПОКОМ</v>
          </cell>
          <cell r="D213">
            <v>6</v>
          </cell>
        </row>
        <row r="214">
          <cell r="A214" t="str">
            <v>ЖАР-ладушки с мясом 0,2кг ТМ Стародворье  ПОКОМ</v>
          </cell>
          <cell r="D214">
            <v>65</v>
          </cell>
        </row>
        <row r="215">
          <cell r="A215" t="str">
            <v>ЖАР-ладушки с яблоком и грушей ТМ Стародворье 0,2 кг. ПОКОМ</v>
          </cell>
          <cell r="D215">
            <v>3</v>
          </cell>
        </row>
        <row r="216">
          <cell r="A216" t="str">
            <v>Карбонад Юбилейный термоус.пак.  СПК</v>
          </cell>
          <cell r="D216">
            <v>15.326000000000001</v>
          </cell>
        </row>
        <row r="217">
          <cell r="A217" t="str">
            <v>Классическая вареная 400 гр.шт.  СПК</v>
          </cell>
          <cell r="D217">
            <v>18</v>
          </cell>
        </row>
        <row r="218">
          <cell r="A218" t="str">
            <v>Классическая с/к 80 гр.шт.нар. (лоток с ср.защ.атм.)  СПК</v>
          </cell>
          <cell r="D218">
            <v>91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42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236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152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34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2</v>
          </cell>
        </row>
        <row r="224">
          <cell r="A224" t="str">
            <v>Круггетсы с сырным соусом ТМ Горячая штучка ТС Круггетсы флоу-пак 0,2 кг  ПОКОМ</v>
          </cell>
          <cell r="D224">
            <v>181</v>
          </cell>
        </row>
        <row r="225">
          <cell r="A225" t="str">
            <v>Круггетсы сочные ТМ Горячая штучка ТС Круггетсы флоу-пак 0,2 кг.  ПОКОМ</v>
          </cell>
          <cell r="D225">
            <v>235</v>
          </cell>
        </row>
        <row r="226">
          <cell r="A226" t="str">
            <v>Ла Фаворте с/в "Эликатессе" 140 гр.шт.  СПК</v>
          </cell>
          <cell r="D226">
            <v>68</v>
          </cell>
        </row>
        <row r="227">
          <cell r="A227" t="str">
            <v>Ливерная Печеночная 250 гр.шт.  СПК</v>
          </cell>
          <cell r="D227">
            <v>53</v>
          </cell>
        </row>
        <row r="228">
          <cell r="A228" t="str">
            <v>Любительская вареная термоус.пак. "Высокий вкус"  СПК</v>
          </cell>
          <cell r="D228">
            <v>8.3140000000000001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44.4</v>
          </cell>
        </row>
        <row r="230">
          <cell r="A230" t="str">
            <v>Мини-чебуречки с мясом ВЕС 5,5кг ТМ Зареченские  ПОКОМ</v>
          </cell>
          <cell r="D230">
            <v>16.5</v>
          </cell>
        </row>
        <row r="231">
          <cell r="A231" t="str">
            <v>Мини-шарики с курочкой и сыром ТМ Зареченские ВЕС  ПОКОМ</v>
          </cell>
          <cell r="D231">
            <v>45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581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477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496</v>
          </cell>
        </row>
        <row r="235">
          <cell r="A235" t="str">
            <v>Наггетсы с куриным филе и сыром ТМ Вязанка 0,25 кг ПОКОМ</v>
          </cell>
          <cell r="D235">
            <v>441</v>
          </cell>
        </row>
        <row r="236">
          <cell r="A236" t="str">
            <v>Наггетсы Хрустящие ТМ Зареченские. ВЕС ПОКОМ</v>
          </cell>
          <cell r="D236">
            <v>474</v>
          </cell>
        </row>
        <row r="237">
          <cell r="A237" t="str">
            <v>Наггетсы Хрустящие ТМ Стародворье с сочной курочкой 0,23 кг  ПОКОМ</v>
          </cell>
          <cell r="D237">
            <v>42</v>
          </cell>
        </row>
        <row r="238">
          <cell r="A238" t="str">
            <v>Оригинальная с перцем с/к  СПК</v>
          </cell>
          <cell r="D238">
            <v>65.798000000000002</v>
          </cell>
        </row>
        <row r="239">
          <cell r="A239" t="str">
            <v>Пекерсы с индейкой в сливочном соусе ТМ Горячая штучка 0,25 кг зам  ПОКОМ</v>
          </cell>
          <cell r="D239">
            <v>79</v>
          </cell>
        </row>
        <row r="240">
          <cell r="A240" t="str">
            <v>Пельмени Grandmeni с говядиной и свининой 0,7кг ТМ Горячая штучка  ПОКОМ</v>
          </cell>
          <cell r="D240">
            <v>37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216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44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355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225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84</v>
          </cell>
        </row>
        <row r="246">
          <cell r="A246" t="str">
            <v>Пельмени Бульмени Нейробуст с мясом ТМ Горячая штучка ТС Бульмени ГШ сфера флоу-пак 0,6 кг.  ПОКОМ</v>
          </cell>
          <cell r="D246">
            <v>43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465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127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161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512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197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520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48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11</v>
          </cell>
        </row>
        <row r="255">
          <cell r="A255" t="str">
            <v>Пельмени Медвежьи ушки с фермерскими сливками 0,7кг  ПОКОМ</v>
          </cell>
          <cell r="D255">
            <v>59</v>
          </cell>
        </row>
        <row r="256">
          <cell r="A256" t="str">
            <v>Пельмени Медвежьи ушки с фермерской свининой и говядиной Малые 0,7кг  ПОКОМ</v>
          </cell>
          <cell r="D256">
            <v>27</v>
          </cell>
        </row>
        <row r="257">
          <cell r="A257" t="str">
            <v>Пельмени Мясные с говядиной ТМ Стародворье сфера флоу-пак 1 кг  ПОКОМ</v>
          </cell>
          <cell r="D257">
            <v>94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2</v>
          </cell>
        </row>
        <row r="259">
          <cell r="A259" t="str">
            <v>Пельмени Отборные из свинины и говядины 0,9 кг ТМ Стародворье ТС Медвежье ушко  ПОКОМ</v>
          </cell>
          <cell r="D259">
            <v>83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60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126</v>
          </cell>
        </row>
        <row r="262">
          <cell r="A262" t="str">
            <v>Пельмени Сочные сфера 0,8 кг ТМ Стародворье  ПОКОМ</v>
          </cell>
          <cell r="D262">
            <v>21</v>
          </cell>
        </row>
        <row r="263">
          <cell r="A263" t="str">
            <v>Пирожки с мясом 0,3кг ТМ Зареченские  ПОКОМ</v>
          </cell>
          <cell r="D263">
            <v>3</v>
          </cell>
        </row>
        <row r="264">
          <cell r="A264" t="str">
            <v>Пирожки с мясом 3,7кг ВЕС ТМ Зареченские  ПОКОМ</v>
          </cell>
          <cell r="D264">
            <v>40.700000000000003</v>
          </cell>
        </row>
        <row r="265">
          <cell r="A265" t="str">
            <v>Ричеза с/к 230 гр.шт.  СПК</v>
          </cell>
          <cell r="D265">
            <v>73</v>
          </cell>
        </row>
        <row r="266">
          <cell r="A266" t="str">
            <v>Сальчетти с/к 230 гр.шт.  СПК</v>
          </cell>
          <cell r="D266">
            <v>178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70</v>
          </cell>
        </row>
        <row r="268">
          <cell r="A268" t="str">
            <v>Салями с/к 100 гр.шт.нар. (лоток с ср.защ.атм.)  СПК</v>
          </cell>
          <cell r="D268">
            <v>158</v>
          </cell>
        </row>
        <row r="269">
          <cell r="A269" t="str">
            <v>Салями Трюфель с/в "Эликатессе" 0,16 кг.шт.  СПК</v>
          </cell>
          <cell r="D269">
            <v>41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30.440999999999999</v>
          </cell>
        </row>
        <row r="271">
          <cell r="A271" t="str">
            <v>Сардельки Необыкновенные (черева) 400 гр.шт. (лоток с ср.защ.атм.)  СПК</v>
          </cell>
          <cell r="D271">
            <v>3</v>
          </cell>
        </row>
        <row r="272">
          <cell r="A272" t="str">
            <v>Семейная с чесночком вареная (СПК+СКМ)  СПК</v>
          </cell>
          <cell r="D272">
            <v>12.037000000000001</v>
          </cell>
        </row>
        <row r="273">
          <cell r="A273" t="str">
            <v>Сервелат Финский в/к 0,38 кг.шт. термофор.пак.  СПК</v>
          </cell>
          <cell r="D273">
            <v>10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152</v>
          </cell>
        </row>
        <row r="275">
          <cell r="A275" t="str">
            <v>Сервелат Фирменный в/к 250 гр.шт. термоформ.пак.  СПК</v>
          </cell>
          <cell r="D275">
            <v>32</v>
          </cell>
        </row>
        <row r="276">
          <cell r="A276" t="str">
            <v>Сибирская особая с/к 0,10 кг.шт. нарезка (лоток с ср.защ.атм.)  СПК</v>
          </cell>
          <cell r="D276">
            <v>96</v>
          </cell>
        </row>
        <row r="277">
          <cell r="A277" t="str">
            <v>Сибирская особая с/к 0,235 кг шт.  СПК</v>
          </cell>
          <cell r="D277">
            <v>64</v>
          </cell>
        </row>
        <row r="278">
          <cell r="A278" t="str">
            <v>Сосиски "Баварские" 0,36 кг.шт. вак.упак.  СПК</v>
          </cell>
          <cell r="D278">
            <v>1</v>
          </cell>
        </row>
        <row r="279">
          <cell r="A279" t="str">
            <v>Сосиски "Молочные" 0,36 кг.шт. вак.упак.  СПК</v>
          </cell>
          <cell r="D279">
            <v>6</v>
          </cell>
        </row>
        <row r="280">
          <cell r="A280" t="str">
            <v>Сосиски Мусульманские "Просто выгодно" (в ср.защ.атм.)  СПК</v>
          </cell>
          <cell r="D280">
            <v>4.8449999999999998</v>
          </cell>
        </row>
        <row r="281">
          <cell r="A281" t="str">
            <v>Сосиски Хот-дог подкопченные (лоток с ср.защ.атм.)  СПК</v>
          </cell>
          <cell r="D281">
            <v>2.1779999999999999</v>
          </cell>
        </row>
        <row r="282">
          <cell r="A282" t="str">
            <v>Сочный мегачебурек ТМ Зареченские ВЕС ПОКОМ</v>
          </cell>
          <cell r="D282">
            <v>42.56</v>
          </cell>
        </row>
        <row r="283">
          <cell r="A283" t="str">
            <v>Торо Неро с/в "Эликатессе" 140 гр.шт.  СПК</v>
          </cell>
          <cell r="D283">
            <v>20</v>
          </cell>
        </row>
        <row r="284">
          <cell r="A284" t="str">
            <v>Утренняя вареная ВЕС СПК</v>
          </cell>
          <cell r="D284">
            <v>2.3759999999999999</v>
          </cell>
        </row>
        <row r="285">
          <cell r="A285" t="str">
            <v>Уши свиные копченые к пиву 0,15кг нар. д/ф шт.  СПК</v>
          </cell>
          <cell r="D285">
            <v>19</v>
          </cell>
        </row>
        <row r="286">
          <cell r="A286" t="str">
            <v>Фестивальная пора с/к 100 гр.шт.нар. (лоток с ср.защ.атм.)  СПК</v>
          </cell>
          <cell r="D286">
            <v>70</v>
          </cell>
        </row>
        <row r="287">
          <cell r="A287" t="str">
            <v>Фестивальная пора с/к 235 гр.шт.  СПК</v>
          </cell>
          <cell r="D287">
            <v>135</v>
          </cell>
        </row>
        <row r="288">
          <cell r="A288" t="str">
            <v>Фестивальная пора с/к термоус.пак  СПК</v>
          </cell>
          <cell r="D288">
            <v>3.028</v>
          </cell>
        </row>
        <row r="289">
          <cell r="A289" t="str">
            <v>Фирменная с/к 200 гр. срез "Эликатессе" термоформ.пак.  СПК</v>
          </cell>
          <cell r="D289">
            <v>29</v>
          </cell>
        </row>
        <row r="290">
          <cell r="A290" t="str">
            <v>Фуэт с/в "Эликатессе" 160 гр.шт.  СПК</v>
          </cell>
          <cell r="D290">
            <v>56</v>
          </cell>
        </row>
        <row r="291">
          <cell r="A291" t="str">
            <v>Хот-догстер ТМ Горячая штучка ТС Хот-Догстер флоу-пак 0,09 кг. ПОКОМ</v>
          </cell>
          <cell r="D291">
            <v>152</v>
          </cell>
        </row>
        <row r="292">
          <cell r="A292" t="str">
            <v>Хотстеры с сыром 0,25кг ТМ Горячая штучка  ПОКОМ</v>
          </cell>
          <cell r="D292">
            <v>133</v>
          </cell>
        </row>
        <row r="293">
          <cell r="A293" t="str">
            <v>Хотстеры ТМ Горячая штучка ТС Хотстеры 0,25 кг зам  ПОКОМ</v>
          </cell>
          <cell r="D293">
            <v>429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110</v>
          </cell>
        </row>
        <row r="295">
          <cell r="A295" t="str">
            <v>Хрустящие крылышки ТМ Горячая штучка 0,3 кг зам  ПОКОМ</v>
          </cell>
          <cell r="D295">
            <v>188</v>
          </cell>
        </row>
        <row r="296">
          <cell r="A296" t="str">
            <v>Чебупели Курочка гриль ТМ Горячая штучка, 0,3 кг зам  ПОКОМ</v>
          </cell>
          <cell r="D296">
            <v>45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401</v>
          </cell>
        </row>
        <row r="298">
          <cell r="A298" t="str">
            <v>Чебупицца Маргарита 0,2кг ТМ Горячая штучка ТС Foodgital  ПОКОМ</v>
          </cell>
          <cell r="D298">
            <v>81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799</v>
          </cell>
        </row>
        <row r="300">
          <cell r="A300" t="str">
            <v>Чебупицца со вкусом 4 сыра 0,2кг ТМ Горячая штучка ТС Foodgital  ПОКОМ</v>
          </cell>
          <cell r="D300">
            <v>63</v>
          </cell>
        </row>
        <row r="301">
          <cell r="A301" t="str">
            <v>Чебуреки сочные ВЕС ТМ Зареченские  ПОКОМ</v>
          </cell>
          <cell r="D301">
            <v>120</v>
          </cell>
        </row>
        <row r="302">
          <cell r="A302" t="str">
            <v>Юбилейная с/к 0,235 кг.шт.  СПК</v>
          </cell>
          <cell r="D302">
            <v>246</v>
          </cell>
        </row>
        <row r="303">
          <cell r="A303" t="str">
            <v>Итого</v>
          </cell>
          <cell r="D303">
            <v>66241.197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57" style="1" customWidth="1"/>
    <col min="2" max="2" width="4.33203125" style="1" customWidth="1"/>
    <col min="3" max="6" width="8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8.6640625" style="5" customWidth="1"/>
    <col min="36" max="36" width="7" style="5" customWidth="1"/>
    <col min="37" max="38" width="1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115</v>
      </c>
      <c r="H4" s="10" t="s">
        <v>116</v>
      </c>
      <c r="I4" s="9" t="s">
        <v>117</v>
      </c>
      <c r="J4" s="9" t="s">
        <v>118</v>
      </c>
      <c r="K4" s="9" t="s">
        <v>119</v>
      </c>
      <c r="L4" s="9" t="s">
        <v>120</v>
      </c>
      <c r="M4" s="9" t="s">
        <v>120</v>
      </c>
      <c r="N4" s="9" t="s">
        <v>120</v>
      </c>
      <c r="O4" s="9" t="s">
        <v>120</v>
      </c>
      <c r="P4" s="9" t="s">
        <v>120</v>
      </c>
      <c r="Q4" s="9" t="s">
        <v>120</v>
      </c>
      <c r="R4" s="9" t="s">
        <v>120</v>
      </c>
      <c r="S4" s="11" t="s">
        <v>120</v>
      </c>
      <c r="T4" s="9" t="s">
        <v>121</v>
      </c>
      <c r="U4" s="11" t="s">
        <v>120</v>
      </c>
      <c r="V4" s="11" t="s">
        <v>120</v>
      </c>
      <c r="W4" s="9" t="s">
        <v>117</v>
      </c>
      <c r="X4" s="11" t="s">
        <v>120</v>
      </c>
      <c r="Y4" s="9" t="s">
        <v>122</v>
      </c>
      <c r="Z4" s="11" t="s">
        <v>123</v>
      </c>
      <c r="AA4" s="9" t="s">
        <v>124</v>
      </c>
      <c r="AB4" s="9" t="s">
        <v>125</v>
      </c>
      <c r="AC4" s="9" t="s">
        <v>126</v>
      </c>
      <c r="AD4" s="9" t="s">
        <v>127</v>
      </c>
      <c r="AE4" s="9" t="s">
        <v>117</v>
      </c>
      <c r="AF4" s="9" t="s">
        <v>117</v>
      </c>
      <c r="AG4" s="9" t="s">
        <v>117</v>
      </c>
      <c r="AH4" s="9" t="s">
        <v>128</v>
      </c>
      <c r="AI4" s="9" t="s">
        <v>129</v>
      </c>
      <c r="AJ4" s="11" t="s">
        <v>130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X5" s="14" t="s">
        <v>134</v>
      </c>
      <c r="AE5" s="5" t="s">
        <v>135</v>
      </c>
      <c r="AF5" s="14" t="s">
        <v>136</v>
      </c>
      <c r="AG5" s="14" t="s">
        <v>137</v>
      </c>
      <c r="AH5" s="14" t="s">
        <v>138</v>
      </c>
      <c r="AJ5" s="14" t="s">
        <v>134</v>
      </c>
    </row>
    <row r="6" spans="1:39" ht="11.1" customHeight="1" x14ac:dyDescent="0.2">
      <c r="A6" s="6"/>
      <c r="B6" s="6"/>
      <c r="C6" s="3"/>
      <c r="D6" s="3"/>
      <c r="E6" s="12">
        <f>SUM(E7:E156)</f>
        <v>163805.071</v>
      </c>
      <c r="F6" s="12">
        <f>SUM(F7:F156)</f>
        <v>122411.75500000002</v>
      </c>
      <c r="J6" s="12">
        <f>SUM(J7:J156)</f>
        <v>163845.68400000004</v>
      </c>
      <c r="K6" s="12">
        <f t="shared" ref="K6:X6" si="0">SUM(K7:K156)</f>
        <v>-40.61300000000108</v>
      </c>
      <c r="L6" s="12">
        <f t="shared" si="0"/>
        <v>20760</v>
      </c>
      <c r="M6" s="12">
        <f t="shared" si="0"/>
        <v>28420</v>
      </c>
      <c r="N6" s="12">
        <f t="shared" si="0"/>
        <v>27490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29656.144600000003</v>
      </c>
      <c r="X6" s="12">
        <f t="shared" si="0"/>
        <v>28740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15524.348</v>
      </c>
      <c r="AE6" s="12">
        <f t="shared" ref="AE6" si="5">SUM(AE7:AE156)</f>
        <v>32989.563200000004</v>
      </c>
      <c r="AF6" s="12">
        <f t="shared" ref="AF6" si="6">SUM(AF7:AF156)</f>
        <v>33288.006399999991</v>
      </c>
      <c r="AG6" s="12">
        <f t="shared" ref="AG6" si="7">SUM(AG7:AG156)</f>
        <v>31526.431</v>
      </c>
      <c r="AH6" s="12">
        <f t="shared" ref="AH6" si="8">SUM(AH7:AH156)</f>
        <v>29874.154999999995</v>
      </c>
      <c r="AI6" s="12"/>
      <c r="AJ6" s="12">
        <f t="shared" ref="AJ6" si="9">SUM(AJ7:AJ156)</f>
        <v>17632.05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450.54599999999999</v>
      </c>
      <c r="D7" s="8">
        <v>866.29499999999996</v>
      </c>
      <c r="E7" s="8">
        <v>528.25099999999998</v>
      </c>
      <c r="F7" s="8">
        <v>403.613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532.88199999999995</v>
      </c>
      <c r="K7" s="13">
        <f>E7-J7</f>
        <v>-4.6309999999999718</v>
      </c>
      <c r="L7" s="13">
        <f>VLOOKUP(A:A,[1]TDSheet!$A:$M,13,0)</f>
        <v>300</v>
      </c>
      <c r="M7" s="13">
        <f>VLOOKUP(A:A,[1]TDSheet!$A:$N,14,0)</f>
        <v>250</v>
      </c>
      <c r="N7" s="13">
        <f>VLOOKUP(A:A,[1]TDSheet!$A:$X,24,0)</f>
        <v>100</v>
      </c>
      <c r="O7" s="13"/>
      <c r="P7" s="13"/>
      <c r="Q7" s="13"/>
      <c r="R7" s="13"/>
      <c r="S7" s="13"/>
      <c r="T7" s="13"/>
      <c r="U7" s="13"/>
      <c r="V7" s="13"/>
      <c r="W7" s="13">
        <f>(E7-AD7)/5</f>
        <v>105.6502</v>
      </c>
      <c r="X7" s="15">
        <v>300</v>
      </c>
      <c r="Y7" s="16">
        <f>(F7+L7+M7+N7+X7)/W7</f>
        <v>12.812214269353017</v>
      </c>
      <c r="Z7" s="13">
        <f>F7/W7</f>
        <v>3.8202767245116434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120.7062</v>
      </c>
      <c r="AF7" s="13">
        <f>VLOOKUP(A:A,[1]TDSheet!$A:$AF,32,0)</f>
        <v>132.59020000000001</v>
      </c>
      <c r="AG7" s="13">
        <f>VLOOKUP(A:A,[1]TDSheet!$A:$AG,33,0)</f>
        <v>108.67999999999999</v>
      </c>
      <c r="AH7" s="13">
        <f>VLOOKUP(A:A,[3]TDSheet!$A:$D,4,0)</f>
        <v>137.54400000000001</v>
      </c>
      <c r="AI7" s="13" t="str">
        <f>VLOOKUP(A:A,[1]TDSheet!$A:$AI,35,0)</f>
        <v>ябсент</v>
      </c>
      <c r="AJ7" s="13">
        <f>X7*H7</f>
        <v>300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810.53800000000001</v>
      </c>
      <c r="D8" s="8">
        <v>2995.9690000000001</v>
      </c>
      <c r="E8" s="8">
        <v>1507.5050000000001</v>
      </c>
      <c r="F8" s="8">
        <v>1338.261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1519.56</v>
      </c>
      <c r="K8" s="13">
        <f t="shared" ref="K8:K71" si="10">E8-J8</f>
        <v>-12.054999999999836</v>
      </c>
      <c r="L8" s="13">
        <f>VLOOKUP(A:A,[1]TDSheet!$A:$M,13,0)</f>
        <v>0</v>
      </c>
      <c r="M8" s="13">
        <f>VLOOKUP(A:A,[1]TDSheet!$A:$N,14,0)</f>
        <v>150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301.50100000000003</v>
      </c>
      <c r="X8" s="15">
        <v>200</v>
      </c>
      <c r="Y8" s="16">
        <f t="shared" ref="Y8:Y71" si="12">(F8+L8+M8+N8+X8)/W8</f>
        <v>6.0970311872929104</v>
      </c>
      <c r="Z8" s="13">
        <f t="shared" ref="Z8:Z71" si="13">F8/W8</f>
        <v>4.4386618949854224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324.3322</v>
      </c>
      <c r="AF8" s="13">
        <f>VLOOKUP(A:A,[1]TDSheet!$A:$AF,32,0)</f>
        <v>305.14920000000001</v>
      </c>
      <c r="AG8" s="13">
        <f>VLOOKUP(A:A,[1]TDSheet!$A:$AG,33,0)</f>
        <v>330.25220000000002</v>
      </c>
      <c r="AH8" s="13">
        <f>VLOOKUP(A:A,[3]TDSheet!$A:$D,4,0)</f>
        <v>250.27699999999999</v>
      </c>
      <c r="AI8" s="13" t="str">
        <f>VLOOKUP(A:A,[1]TDSheet!$A:$AI,35,0)</f>
        <v>оконч</v>
      </c>
      <c r="AJ8" s="13">
        <f t="shared" ref="AJ8:AJ71" si="14">X8*H8</f>
        <v>200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1516.8040000000001</v>
      </c>
      <c r="D9" s="8">
        <v>3907.6619999999998</v>
      </c>
      <c r="E9" s="8">
        <v>2951.558</v>
      </c>
      <c r="F9" s="8">
        <v>2392.1370000000002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2983.32</v>
      </c>
      <c r="K9" s="13">
        <f t="shared" si="10"/>
        <v>-31.762000000000171</v>
      </c>
      <c r="L9" s="13">
        <f>VLOOKUP(A:A,[1]TDSheet!$A:$M,13,0)</f>
        <v>500</v>
      </c>
      <c r="M9" s="13">
        <f>VLOOKUP(A:A,[1]TDSheet!$A:$N,14,0)</f>
        <v>700</v>
      </c>
      <c r="N9" s="13">
        <f>VLOOKUP(A:A,[1]TDSheet!$A:$X,24,0)</f>
        <v>200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590.3116</v>
      </c>
      <c r="X9" s="15">
        <v>500</v>
      </c>
      <c r="Y9" s="16">
        <f t="shared" si="12"/>
        <v>7.270968417357885</v>
      </c>
      <c r="Z9" s="13">
        <f t="shared" si="13"/>
        <v>4.0523293121802118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730.7894</v>
      </c>
      <c r="AF9" s="13">
        <f>VLOOKUP(A:A,[1]TDSheet!$A:$AF,32,0)</f>
        <v>673.68200000000002</v>
      </c>
      <c r="AG9" s="13">
        <f>VLOOKUP(A:A,[1]TDSheet!$A:$AG,33,0)</f>
        <v>626.74880000000007</v>
      </c>
      <c r="AH9" s="13">
        <f>VLOOKUP(A:A,[3]TDSheet!$A:$D,4,0)</f>
        <v>642.94399999999996</v>
      </c>
      <c r="AI9" s="13" t="str">
        <f>VLOOKUP(A:A,[1]TDSheet!$A:$AI,35,0)</f>
        <v>продсент</v>
      </c>
      <c r="AJ9" s="13">
        <f t="shared" si="14"/>
        <v>500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1831</v>
      </c>
      <c r="D10" s="8">
        <v>13112</v>
      </c>
      <c r="E10" s="8">
        <v>4856</v>
      </c>
      <c r="F10" s="8">
        <v>2384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4911</v>
      </c>
      <c r="K10" s="13">
        <f t="shared" si="10"/>
        <v>-55</v>
      </c>
      <c r="L10" s="13">
        <f>VLOOKUP(A:A,[1]TDSheet!$A:$M,13,0)</f>
        <v>500</v>
      </c>
      <c r="M10" s="13">
        <f>VLOOKUP(A:A,[1]TDSheet!$A:$N,14,0)</f>
        <v>600</v>
      </c>
      <c r="N10" s="13">
        <f>VLOOKUP(A:A,[1]TDSheet!$A:$X,24,0)</f>
        <v>400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671.2</v>
      </c>
      <c r="X10" s="15">
        <v>700</v>
      </c>
      <c r="Y10" s="16">
        <f t="shared" si="12"/>
        <v>6.8295589988081042</v>
      </c>
      <c r="Z10" s="13">
        <f t="shared" si="13"/>
        <v>3.5518474374255065</v>
      </c>
      <c r="AA10" s="13"/>
      <c r="AB10" s="13"/>
      <c r="AC10" s="13"/>
      <c r="AD10" s="13">
        <f>VLOOKUP(A:A,[1]TDSheet!$A:$AD,30,0)</f>
        <v>1500</v>
      </c>
      <c r="AE10" s="13">
        <f>VLOOKUP(A:A,[1]TDSheet!$A:$AE,31,0)</f>
        <v>756.6</v>
      </c>
      <c r="AF10" s="13">
        <f>VLOOKUP(A:A,[1]TDSheet!$A:$AF,32,0)</f>
        <v>783.6</v>
      </c>
      <c r="AG10" s="13">
        <f>VLOOKUP(A:A,[1]TDSheet!$A:$AG,33,0)</f>
        <v>698.6</v>
      </c>
      <c r="AH10" s="13">
        <f>VLOOKUP(A:A,[3]TDSheet!$A:$D,4,0)</f>
        <v>746</v>
      </c>
      <c r="AI10" s="13" t="str">
        <f>VLOOKUP(A:A,[1]TDSheet!$A:$AI,35,0)</f>
        <v>оконч</v>
      </c>
      <c r="AJ10" s="13">
        <f t="shared" si="14"/>
        <v>280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3292</v>
      </c>
      <c r="D11" s="8">
        <v>8208</v>
      </c>
      <c r="E11" s="8">
        <v>6433</v>
      </c>
      <c r="F11" s="8">
        <v>4986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6502</v>
      </c>
      <c r="K11" s="13">
        <f t="shared" si="10"/>
        <v>-69</v>
      </c>
      <c r="L11" s="13">
        <f>VLOOKUP(A:A,[1]TDSheet!$A:$M,13,0)</f>
        <v>1000</v>
      </c>
      <c r="M11" s="13">
        <f>VLOOKUP(A:A,[1]TDSheet!$A:$N,14,0)</f>
        <v>1200</v>
      </c>
      <c r="N11" s="13">
        <f>VLOOKUP(A:A,[1]TDSheet!$A:$X,24,0)</f>
        <v>400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1166.5999999999999</v>
      </c>
      <c r="X11" s="15">
        <v>900</v>
      </c>
      <c r="Y11" s="16">
        <f t="shared" si="12"/>
        <v>7.274129950282874</v>
      </c>
      <c r="Z11" s="13">
        <f t="shared" si="13"/>
        <v>4.2739585119149668</v>
      </c>
      <c r="AA11" s="13"/>
      <c r="AB11" s="13"/>
      <c r="AC11" s="13"/>
      <c r="AD11" s="13">
        <f>VLOOKUP(A:A,[1]TDSheet!$A:$AD,30,0)</f>
        <v>600</v>
      </c>
      <c r="AE11" s="13">
        <f>VLOOKUP(A:A,[1]TDSheet!$A:$AE,31,0)</f>
        <v>1378.6</v>
      </c>
      <c r="AF11" s="13">
        <f>VLOOKUP(A:A,[1]TDSheet!$A:$AF,32,0)</f>
        <v>1428.8</v>
      </c>
      <c r="AG11" s="13">
        <f>VLOOKUP(A:A,[1]TDSheet!$A:$AG,33,0)</f>
        <v>1273.5999999999999</v>
      </c>
      <c r="AH11" s="13">
        <f>VLOOKUP(A:A,[3]TDSheet!$A:$D,4,0)</f>
        <v>1290</v>
      </c>
      <c r="AI11" s="13" t="str">
        <f>VLOOKUP(A:A,[1]TDSheet!$A:$AI,35,0)</f>
        <v>продсент</v>
      </c>
      <c r="AJ11" s="13">
        <f t="shared" si="14"/>
        <v>405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2757</v>
      </c>
      <c r="D12" s="8">
        <v>9244</v>
      </c>
      <c r="E12" s="8">
        <v>7711</v>
      </c>
      <c r="F12" s="8">
        <v>4188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7796</v>
      </c>
      <c r="K12" s="13">
        <f t="shared" si="10"/>
        <v>-85</v>
      </c>
      <c r="L12" s="13">
        <f>VLOOKUP(A:A,[1]TDSheet!$A:$M,13,0)</f>
        <v>500</v>
      </c>
      <c r="M12" s="13">
        <f>VLOOKUP(A:A,[1]TDSheet!$A:$N,14,0)</f>
        <v>1000</v>
      </c>
      <c r="N12" s="13">
        <f>VLOOKUP(A:A,[1]TDSheet!$A:$X,24,0)</f>
        <v>600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981.8</v>
      </c>
      <c r="X12" s="15">
        <v>900</v>
      </c>
      <c r="Y12" s="16">
        <f t="shared" si="12"/>
        <v>7.3212466897535142</v>
      </c>
      <c r="Z12" s="13">
        <f t="shared" si="13"/>
        <v>4.2656345487879408</v>
      </c>
      <c r="AA12" s="13"/>
      <c r="AB12" s="13"/>
      <c r="AC12" s="13"/>
      <c r="AD12" s="13">
        <f>VLOOKUP(A:A,[1]TDSheet!$A:$AD,30,0)</f>
        <v>2802</v>
      </c>
      <c r="AE12" s="13">
        <f>VLOOKUP(A:A,[1]TDSheet!$A:$AE,31,0)</f>
        <v>1210.5999999999999</v>
      </c>
      <c r="AF12" s="13">
        <f>VLOOKUP(A:A,[1]TDSheet!$A:$AF,32,0)</f>
        <v>1191.8</v>
      </c>
      <c r="AG12" s="13">
        <f>VLOOKUP(A:A,[1]TDSheet!$A:$AG,33,0)</f>
        <v>1073.2</v>
      </c>
      <c r="AH12" s="13">
        <f>VLOOKUP(A:A,[3]TDSheet!$A:$D,4,0)</f>
        <v>1091</v>
      </c>
      <c r="AI12" s="13">
        <f>VLOOKUP(A:A,[1]TDSheet!$A:$AI,35,0)</f>
        <v>0</v>
      </c>
      <c r="AJ12" s="13">
        <f t="shared" si="14"/>
        <v>405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81</v>
      </c>
      <c r="D13" s="8">
        <v>88</v>
      </c>
      <c r="E13" s="8">
        <v>56</v>
      </c>
      <c r="F13" s="8">
        <v>52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68</v>
      </c>
      <c r="K13" s="13">
        <f t="shared" si="10"/>
        <v>-12</v>
      </c>
      <c r="L13" s="13">
        <f>VLOOKUP(A:A,[1]TDSheet!$A:$M,13,0)</f>
        <v>20</v>
      </c>
      <c r="M13" s="13">
        <f>VLOOKUP(A:A,[1]TDSheet!$A:$N,14,0)</f>
        <v>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11.2</v>
      </c>
      <c r="X13" s="15">
        <v>20</v>
      </c>
      <c r="Y13" s="16">
        <f t="shared" si="12"/>
        <v>10</v>
      </c>
      <c r="Z13" s="13">
        <f t="shared" si="13"/>
        <v>4.6428571428571432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18.600000000000001</v>
      </c>
      <c r="AF13" s="13">
        <f>VLOOKUP(A:A,[1]TDSheet!$A:$AF,32,0)</f>
        <v>17.2</v>
      </c>
      <c r="AG13" s="13">
        <f>VLOOKUP(A:A,[1]TDSheet!$A:$AG,33,0)</f>
        <v>11.6</v>
      </c>
      <c r="AH13" s="13">
        <f>VLOOKUP(A:A,[3]TDSheet!$A:$D,4,0)</f>
        <v>8</v>
      </c>
      <c r="AI13" s="13">
        <f>VLOOKUP(A:A,[1]TDSheet!$A:$AI,35,0)</f>
        <v>0</v>
      </c>
      <c r="AJ13" s="13">
        <f t="shared" si="14"/>
        <v>8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7</v>
      </c>
      <c r="D14" s="8">
        <v>1430</v>
      </c>
      <c r="E14" s="8">
        <v>371</v>
      </c>
      <c r="F14" s="8">
        <v>1061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388</v>
      </c>
      <c r="K14" s="13">
        <f t="shared" si="10"/>
        <v>-17</v>
      </c>
      <c r="L14" s="13">
        <f>VLOOKUP(A:A,[1]TDSheet!$A:$M,13,0)</f>
        <v>0</v>
      </c>
      <c r="M14" s="13">
        <f>VLOOKUP(A:A,[1]TDSheet!$A:$N,14,0)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74.2</v>
      </c>
      <c r="X14" s="15"/>
      <c r="Y14" s="16">
        <f t="shared" si="12"/>
        <v>14.299191374663073</v>
      </c>
      <c r="Z14" s="13">
        <f t="shared" si="13"/>
        <v>14.299191374663073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84.8</v>
      </c>
      <c r="AF14" s="13">
        <f>VLOOKUP(A:A,[1]TDSheet!$A:$AF,32,0)</f>
        <v>75.8</v>
      </c>
      <c r="AG14" s="13">
        <f>VLOOKUP(A:A,[1]TDSheet!$A:$AG,33,0)</f>
        <v>84.2</v>
      </c>
      <c r="AH14" s="13">
        <f>VLOOKUP(A:A,[3]TDSheet!$A:$D,4,0)</f>
        <v>53</v>
      </c>
      <c r="AI14" s="13">
        <f>VLOOKUP(A:A,[1]TDSheet!$A:$AI,35,0)</f>
        <v>0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116</v>
      </c>
      <c r="D15" s="8">
        <v>583</v>
      </c>
      <c r="E15" s="8">
        <v>352</v>
      </c>
      <c r="F15" s="8">
        <v>325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385</v>
      </c>
      <c r="K15" s="13">
        <f t="shared" si="10"/>
        <v>-33</v>
      </c>
      <c r="L15" s="13">
        <f>VLOOKUP(A:A,[1]TDSheet!$A:$M,13,0)</f>
        <v>0</v>
      </c>
      <c r="M15" s="13">
        <f>VLOOKUP(A:A,[1]TDSheet!$A:$N,14,0)</f>
        <v>50</v>
      </c>
      <c r="N15" s="13">
        <f>VLOOKUP(A:A,[1]TDSheet!$A:$X,24,0)</f>
        <v>80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70.400000000000006</v>
      </c>
      <c r="X15" s="15">
        <v>70</v>
      </c>
      <c r="Y15" s="16">
        <f t="shared" si="12"/>
        <v>7.4573863636363633</v>
      </c>
      <c r="Z15" s="13">
        <f t="shared" si="13"/>
        <v>4.6164772727272725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87.2</v>
      </c>
      <c r="AF15" s="13">
        <f>VLOOKUP(A:A,[1]TDSheet!$A:$AF,32,0)</f>
        <v>82.8</v>
      </c>
      <c r="AG15" s="13">
        <f>VLOOKUP(A:A,[1]TDSheet!$A:$AG,33,0)</f>
        <v>78.8</v>
      </c>
      <c r="AH15" s="13">
        <f>VLOOKUP(A:A,[3]TDSheet!$A:$D,4,0)</f>
        <v>71</v>
      </c>
      <c r="AI15" s="13">
        <f>VLOOKUP(A:A,[1]TDSheet!$A:$AI,35,0)</f>
        <v>0</v>
      </c>
      <c r="AJ15" s="13">
        <f t="shared" si="14"/>
        <v>21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1213</v>
      </c>
      <c r="D16" s="8">
        <v>5748</v>
      </c>
      <c r="E16" s="8">
        <v>2398</v>
      </c>
      <c r="F16" s="8">
        <v>4541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2423</v>
      </c>
      <c r="K16" s="13">
        <f t="shared" si="10"/>
        <v>-25</v>
      </c>
      <c r="L16" s="13">
        <f>VLOOKUP(A:A,[1]TDSheet!$A:$M,13,0)</f>
        <v>0</v>
      </c>
      <c r="M16" s="13">
        <f>VLOOKUP(A:A,[1]TDSheet!$A:$N,14,0)</f>
        <v>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359.6</v>
      </c>
      <c r="X16" s="15"/>
      <c r="Y16" s="16">
        <f t="shared" si="12"/>
        <v>12.627919911012235</v>
      </c>
      <c r="Z16" s="13">
        <f t="shared" si="13"/>
        <v>12.627919911012235</v>
      </c>
      <c r="AA16" s="13"/>
      <c r="AB16" s="13"/>
      <c r="AC16" s="13"/>
      <c r="AD16" s="13">
        <f>VLOOKUP(A:A,[1]TDSheet!$A:$AD,30,0)</f>
        <v>600</v>
      </c>
      <c r="AE16" s="13">
        <f>VLOOKUP(A:A,[1]TDSheet!$A:$AE,31,0)</f>
        <v>382</v>
      </c>
      <c r="AF16" s="13">
        <f>VLOOKUP(A:A,[1]TDSheet!$A:$AF,32,0)</f>
        <v>379.2</v>
      </c>
      <c r="AG16" s="13">
        <f>VLOOKUP(A:A,[1]TDSheet!$A:$AG,33,0)</f>
        <v>369.4</v>
      </c>
      <c r="AH16" s="13">
        <f>VLOOKUP(A:A,[3]TDSheet!$A:$D,4,0)</f>
        <v>321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157</v>
      </c>
      <c r="D17" s="8">
        <v>877</v>
      </c>
      <c r="E17" s="8">
        <v>489</v>
      </c>
      <c r="F17" s="8">
        <v>521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507</v>
      </c>
      <c r="K17" s="13">
        <f t="shared" si="10"/>
        <v>-18</v>
      </c>
      <c r="L17" s="13">
        <f>VLOOKUP(A:A,[1]TDSheet!$A:$M,13,0)</f>
        <v>100</v>
      </c>
      <c r="M17" s="13">
        <f>VLOOKUP(A:A,[1]TDSheet!$A:$N,14,0)</f>
        <v>100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97.8</v>
      </c>
      <c r="X17" s="15">
        <v>100</v>
      </c>
      <c r="Y17" s="16">
        <f t="shared" si="12"/>
        <v>9.4171779141104306</v>
      </c>
      <c r="Z17" s="13">
        <f t="shared" si="13"/>
        <v>5.3271983640081801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120.2</v>
      </c>
      <c r="AF17" s="13">
        <f>VLOOKUP(A:A,[1]TDSheet!$A:$AF,32,0)</f>
        <v>107</v>
      </c>
      <c r="AG17" s="13">
        <f>VLOOKUP(A:A,[1]TDSheet!$A:$AG,33,0)</f>
        <v>116.8</v>
      </c>
      <c r="AH17" s="13">
        <f>VLOOKUP(A:A,[3]TDSheet!$A:$D,4,0)</f>
        <v>114</v>
      </c>
      <c r="AI17" s="13" t="str">
        <f>VLOOKUP(A:A,[1]TDSheet!$A:$AI,35,0)</f>
        <v>продсент</v>
      </c>
      <c r="AJ17" s="13">
        <f t="shared" si="14"/>
        <v>35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143</v>
      </c>
      <c r="D18" s="8">
        <v>89</v>
      </c>
      <c r="E18" s="8">
        <v>118</v>
      </c>
      <c r="F18" s="8">
        <v>106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129</v>
      </c>
      <c r="K18" s="13">
        <f t="shared" si="10"/>
        <v>-11</v>
      </c>
      <c r="L18" s="13">
        <f>VLOOKUP(A:A,[1]TDSheet!$A:$M,13,0)</f>
        <v>30</v>
      </c>
      <c r="M18" s="13">
        <f>VLOOKUP(A:A,[1]TDSheet!$A:$N,14,0)</f>
        <v>20</v>
      </c>
      <c r="N18" s="13">
        <f>VLOOKUP(A:A,[1]TDSheet!$A:$X,24,0)</f>
        <v>20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23.6</v>
      </c>
      <c r="X18" s="15"/>
      <c r="Y18" s="16">
        <f t="shared" si="12"/>
        <v>7.4576271186440675</v>
      </c>
      <c r="Z18" s="13">
        <f t="shared" si="13"/>
        <v>4.4915254237288131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28.8</v>
      </c>
      <c r="AF18" s="13">
        <f>VLOOKUP(A:A,[1]TDSheet!$A:$AF,32,0)</f>
        <v>33.200000000000003</v>
      </c>
      <c r="AG18" s="13">
        <f>VLOOKUP(A:A,[1]TDSheet!$A:$AG,33,0)</f>
        <v>26.2</v>
      </c>
      <c r="AH18" s="13">
        <f>VLOOKUP(A:A,[3]TDSheet!$A:$D,4,0)</f>
        <v>19</v>
      </c>
      <c r="AI18" s="13" t="str">
        <f>VLOOKUP(A:A,[1]TDSheet!$A:$AI,35,0)</f>
        <v>оконч</v>
      </c>
      <c r="AJ18" s="13">
        <f t="shared" si="14"/>
        <v>0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263</v>
      </c>
      <c r="D19" s="8">
        <v>662</v>
      </c>
      <c r="E19" s="8">
        <v>496</v>
      </c>
      <c r="F19" s="8">
        <v>427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496</v>
      </c>
      <c r="K19" s="13">
        <f t="shared" si="10"/>
        <v>0</v>
      </c>
      <c r="L19" s="13">
        <f>VLOOKUP(A:A,[1]TDSheet!$A:$M,13,0)</f>
        <v>0</v>
      </c>
      <c r="M19" s="13">
        <f>VLOOKUP(A:A,[1]TDSheet!$A:$N,14,0)</f>
        <v>40</v>
      </c>
      <c r="N19" s="13">
        <f>VLOOKUP(A:A,[1]TDSheet!$A:$X,24,0)</f>
        <v>40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99.2</v>
      </c>
      <c r="X19" s="15">
        <v>50</v>
      </c>
      <c r="Y19" s="16">
        <f t="shared" si="12"/>
        <v>5.6149193548387091</v>
      </c>
      <c r="Z19" s="13">
        <f t="shared" si="13"/>
        <v>4.304435483870968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50.4</v>
      </c>
      <c r="AF19" s="13">
        <f>VLOOKUP(A:A,[1]TDSheet!$A:$AF,32,0)</f>
        <v>126</v>
      </c>
      <c r="AG19" s="13">
        <f>VLOOKUP(A:A,[1]TDSheet!$A:$AG,33,0)</f>
        <v>114.4</v>
      </c>
      <c r="AH19" s="13">
        <f>VLOOKUP(A:A,[3]TDSheet!$A:$D,4,0)</f>
        <v>89</v>
      </c>
      <c r="AI19" s="13" t="str">
        <f>VLOOKUP(A:A,[1]TDSheet!$A:$AI,35,0)</f>
        <v>оконч</v>
      </c>
      <c r="AJ19" s="13">
        <f t="shared" si="14"/>
        <v>17.5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483</v>
      </c>
      <c r="D20" s="8">
        <v>664</v>
      </c>
      <c r="E20" s="8">
        <v>486</v>
      </c>
      <c r="F20" s="8">
        <v>656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491</v>
      </c>
      <c r="K20" s="13">
        <f t="shared" si="10"/>
        <v>-5</v>
      </c>
      <c r="L20" s="13">
        <f>VLOOKUP(A:A,[1]TDSheet!$A:$M,13,0)</f>
        <v>100</v>
      </c>
      <c r="M20" s="13">
        <f>VLOOKUP(A:A,[1]TDSheet!$A:$N,14,0)</f>
        <v>100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97.2</v>
      </c>
      <c r="X20" s="15">
        <v>100</v>
      </c>
      <c r="Y20" s="16">
        <f t="shared" si="12"/>
        <v>10.864197530864198</v>
      </c>
      <c r="Z20" s="13">
        <f t="shared" si="13"/>
        <v>6.7489711934156373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143</v>
      </c>
      <c r="AF20" s="13">
        <f>VLOOKUP(A:A,[1]TDSheet!$A:$AF,32,0)</f>
        <v>158.80000000000001</v>
      </c>
      <c r="AG20" s="13">
        <f>VLOOKUP(A:A,[1]TDSheet!$A:$AG,33,0)</f>
        <v>123.4</v>
      </c>
      <c r="AH20" s="13">
        <f>VLOOKUP(A:A,[3]TDSheet!$A:$D,4,0)</f>
        <v>96</v>
      </c>
      <c r="AI20" s="13" t="str">
        <f>VLOOKUP(A:A,[1]TDSheet!$A:$AI,35,0)</f>
        <v>продсент</v>
      </c>
      <c r="AJ20" s="13">
        <f t="shared" si="14"/>
        <v>35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347.77699999999999</v>
      </c>
      <c r="D21" s="8">
        <v>864.54499999999996</v>
      </c>
      <c r="E21" s="8">
        <v>670.81299999999999</v>
      </c>
      <c r="F21" s="8">
        <v>525.74099999999999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660.04200000000003</v>
      </c>
      <c r="K21" s="13">
        <f t="shared" si="10"/>
        <v>10.770999999999958</v>
      </c>
      <c r="L21" s="13">
        <f>VLOOKUP(A:A,[1]TDSheet!$A:$M,13,0)</f>
        <v>100</v>
      </c>
      <c r="M21" s="13">
        <f>VLOOKUP(A:A,[1]TDSheet!$A:$N,14,0)</f>
        <v>160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134.1626</v>
      </c>
      <c r="X21" s="15">
        <v>100</v>
      </c>
      <c r="Y21" s="16">
        <f t="shared" si="12"/>
        <v>7.3473605908054855</v>
      </c>
      <c r="Z21" s="13">
        <f t="shared" si="13"/>
        <v>3.9186852371674372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148.8194</v>
      </c>
      <c r="AF21" s="13">
        <f>VLOOKUP(A:A,[1]TDSheet!$A:$AF,32,0)</f>
        <v>142.48560000000001</v>
      </c>
      <c r="AG21" s="13">
        <f>VLOOKUP(A:A,[1]TDSheet!$A:$AG,33,0)</f>
        <v>134.93219999999999</v>
      </c>
      <c r="AH21" s="13">
        <f>VLOOKUP(A:A,[3]TDSheet!$A:$D,4,0)</f>
        <v>111.71299999999999</v>
      </c>
      <c r="AI21" s="13">
        <f>VLOOKUP(A:A,[1]TDSheet!$A:$AI,35,0)</f>
        <v>0</v>
      </c>
      <c r="AJ21" s="13">
        <f t="shared" si="14"/>
        <v>100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1814.165</v>
      </c>
      <c r="D22" s="8">
        <v>8356.44</v>
      </c>
      <c r="E22" s="8">
        <v>5849.1170000000002</v>
      </c>
      <c r="F22" s="8">
        <v>4166.2030000000004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5944.3729999999996</v>
      </c>
      <c r="K22" s="13">
        <f t="shared" si="10"/>
        <v>-95.255999999999403</v>
      </c>
      <c r="L22" s="13">
        <f>VLOOKUP(A:A,[1]TDSheet!$A:$M,13,0)</f>
        <v>2000</v>
      </c>
      <c r="M22" s="13">
        <f>VLOOKUP(A:A,[1]TDSheet!$A:$N,14,0)</f>
        <v>1200</v>
      </c>
      <c r="N22" s="13">
        <f>VLOOKUP(A:A,[1]TDSheet!$A:$X,24,0)</f>
        <v>1500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1166.8292000000001</v>
      </c>
      <c r="X22" s="15">
        <v>1000</v>
      </c>
      <c r="Y22" s="16">
        <f t="shared" si="12"/>
        <v>8.4555674472322089</v>
      </c>
      <c r="Z22" s="13">
        <f t="shared" si="13"/>
        <v>3.5705337165028093</v>
      </c>
      <c r="AA22" s="13"/>
      <c r="AB22" s="13"/>
      <c r="AC22" s="13"/>
      <c r="AD22" s="13">
        <f>VLOOKUP(A:A,[1]TDSheet!$A:$AD,30,0)</f>
        <v>14.971</v>
      </c>
      <c r="AE22" s="13">
        <f>VLOOKUP(A:A,[1]TDSheet!$A:$AE,31,0)</f>
        <v>1277.9254000000001</v>
      </c>
      <c r="AF22" s="13">
        <f>VLOOKUP(A:A,[1]TDSheet!$A:$AF,32,0)</f>
        <v>1221.9998000000001</v>
      </c>
      <c r="AG22" s="13">
        <f>VLOOKUP(A:A,[1]TDSheet!$A:$AG,33,0)</f>
        <v>1174.8538000000001</v>
      </c>
      <c r="AH22" s="13">
        <f>VLOOKUP(A:A,[3]TDSheet!$A:$D,4,0)</f>
        <v>1149.68</v>
      </c>
      <c r="AI22" s="13" t="str">
        <f>VLOOKUP(A:A,[1]TDSheet!$A:$AI,35,0)</f>
        <v>ябсент</v>
      </c>
      <c r="AJ22" s="13">
        <f t="shared" si="14"/>
        <v>1000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220.26599999999999</v>
      </c>
      <c r="D23" s="8">
        <v>480.42099999999999</v>
      </c>
      <c r="E23" s="8">
        <v>331.75099999999998</v>
      </c>
      <c r="F23" s="8">
        <v>354.50900000000001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327.786</v>
      </c>
      <c r="K23" s="13">
        <f t="shared" si="10"/>
        <v>3.964999999999975</v>
      </c>
      <c r="L23" s="13">
        <f>VLOOKUP(A:A,[1]TDSheet!$A:$M,13,0)</f>
        <v>0</v>
      </c>
      <c r="M23" s="13">
        <f>VLOOKUP(A:A,[1]TDSheet!$A:$N,14,0)</f>
        <v>0</v>
      </c>
      <c r="N23" s="13">
        <f>VLOOKUP(A:A,[1]TDSheet!$A:$X,24,0)</f>
        <v>90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66.350200000000001</v>
      </c>
      <c r="X23" s="15">
        <v>50</v>
      </c>
      <c r="Y23" s="16">
        <f t="shared" si="12"/>
        <v>7.4530144596399106</v>
      </c>
      <c r="Z23" s="13">
        <f t="shared" si="13"/>
        <v>5.3429982125148081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86.169399999999996</v>
      </c>
      <c r="AF23" s="13">
        <f>VLOOKUP(A:A,[1]TDSheet!$A:$AF,32,0)</f>
        <v>85.806799999999996</v>
      </c>
      <c r="AG23" s="13">
        <f>VLOOKUP(A:A,[1]TDSheet!$A:$AG,33,0)</f>
        <v>78.659400000000005</v>
      </c>
      <c r="AH23" s="13">
        <f>VLOOKUP(A:A,[3]TDSheet!$A:$D,4,0)</f>
        <v>50.808999999999997</v>
      </c>
      <c r="AI23" s="13">
        <f>VLOOKUP(A:A,[1]TDSheet!$A:$AI,35,0)</f>
        <v>0</v>
      </c>
      <c r="AJ23" s="13">
        <f t="shared" si="14"/>
        <v>50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719.41</v>
      </c>
      <c r="D24" s="8">
        <v>2193.8530000000001</v>
      </c>
      <c r="E24" s="8">
        <v>1796.345</v>
      </c>
      <c r="F24" s="8">
        <v>1109.421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1845.7280000000001</v>
      </c>
      <c r="K24" s="13">
        <f t="shared" si="10"/>
        <v>-49.383000000000038</v>
      </c>
      <c r="L24" s="13">
        <f>VLOOKUP(A:A,[1]TDSheet!$A:$M,13,0)</f>
        <v>350</v>
      </c>
      <c r="M24" s="13">
        <f>VLOOKUP(A:A,[1]TDSheet!$A:$N,14,0)</f>
        <v>300</v>
      </c>
      <c r="N24" s="13">
        <f>VLOOKUP(A:A,[1]TDSheet!$A:$X,24,0)</f>
        <v>150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359.26900000000001</v>
      </c>
      <c r="X24" s="15">
        <v>550</v>
      </c>
      <c r="Y24" s="16">
        <f t="shared" si="12"/>
        <v>6.8456254227333844</v>
      </c>
      <c r="Z24" s="13">
        <f t="shared" si="13"/>
        <v>3.0879953461055645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360.78359999999998</v>
      </c>
      <c r="AF24" s="13">
        <f>VLOOKUP(A:A,[1]TDSheet!$A:$AF,32,0)</f>
        <v>400.63240000000002</v>
      </c>
      <c r="AG24" s="13">
        <f>VLOOKUP(A:A,[1]TDSheet!$A:$AG,33,0)</f>
        <v>343.95639999999997</v>
      </c>
      <c r="AH24" s="13">
        <f>VLOOKUP(A:A,[3]TDSheet!$A:$D,4,0)</f>
        <v>491.48</v>
      </c>
      <c r="AI24" s="13">
        <f>VLOOKUP(A:A,[1]TDSheet!$A:$AI,35,0)</f>
        <v>0</v>
      </c>
      <c r="AJ24" s="13">
        <f t="shared" si="14"/>
        <v>550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406.31</v>
      </c>
      <c r="D25" s="8">
        <v>823.36500000000001</v>
      </c>
      <c r="E25" s="8">
        <v>641.64700000000005</v>
      </c>
      <c r="F25" s="8">
        <v>580.47699999999998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616.18200000000002</v>
      </c>
      <c r="K25" s="13">
        <f t="shared" si="10"/>
        <v>25.465000000000032</v>
      </c>
      <c r="L25" s="13">
        <f>VLOOKUP(A:A,[1]TDSheet!$A:$M,13,0)</f>
        <v>0</v>
      </c>
      <c r="M25" s="13">
        <f>VLOOKUP(A:A,[1]TDSheet!$A:$N,14,0)</f>
        <v>120</v>
      </c>
      <c r="N25" s="13">
        <f>VLOOKUP(A:A,[1]TDSheet!$A:$X,24,0)</f>
        <v>120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128.32940000000002</v>
      </c>
      <c r="X25" s="15">
        <v>120</v>
      </c>
      <c r="Y25" s="16">
        <f t="shared" si="12"/>
        <v>7.3286168251390551</v>
      </c>
      <c r="Z25" s="13">
        <f t="shared" si="13"/>
        <v>4.5233360399097933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170.04919999999998</v>
      </c>
      <c r="AF25" s="13">
        <f>VLOOKUP(A:A,[1]TDSheet!$A:$AF,32,0)</f>
        <v>163.7098</v>
      </c>
      <c r="AG25" s="13">
        <f>VLOOKUP(A:A,[1]TDSheet!$A:$AG,33,0)</f>
        <v>143.5932</v>
      </c>
      <c r="AH25" s="13">
        <f>VLOOKUP(A:A,[3]TDSheet!$A:$D,4,0)</f>
        <v>120.923</v>
      </c>
      <c r="AI25" s="13">
        <f>VLOOKUP(A:A,[1]TDSheet!$A:$AI,35,0)</f>
        <v>0</v>
      </c>
      <c r="AJ25" s="13">
        <f t="shared" si="14"/>
        <v>120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95.347999999999999</v>
      </c>
      <c r="D26" s="8">
        <v>311.964</v>
      </c>
      <c r="E26" s="8">
        <v>196.05500000000001</v>
      </c>
      <c r="F26" s="8">
        <v>205.982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195.59800000000001</v>
      </c>
      <c r="K26" s="13">
        <f t="shared" si="10"/>
        <v>0.45699999999999363</v>
      </c>
      <c r="L26" s="13">
        <f>VLOOKUP(A:A,[1]TDSheet!$A:$M,13,0)</f>
        <v>0</v>
      </c>
      <c r="M26" s="13">
        <f>VLOOKUP(A:A,[1]TDSheet!$A:$N,14,0)</f>
        <v>30</v>
      </c>
      <c r="N26" s="13">
        <f>VLOOKUP(A:A,[1]TDSheet!$A:$X,24,0)</f>
        <v>50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39.210999999999999</v>
      </c>
      <c r="X26" s="15">
        <v>20</v>
      </c>
      <c r="Y26" s="16">
        <f t="shared" si="12"/>
        <v>7.8034735150850523</v>
      </c>
      <c r="Z26" s="13">
        <f t="shared" si="13"/>
        <v>5.2531687536660634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46.874200000000002</v>
      </c>
      <c r="AF26" s="13">
        <f>VLOOKUP(A:A,[1]TDSheet!$A:$AF,32,0)</f>
        <v>45.768599999999999</v>
      </c>
      <c r="AG26" s="13">
        <f>VLOOKUP(A:A,[1]TDSheet!$A:$AG,33,0)</f>
        <v>46.069200000000002</v>
      </c>
      <c r="AH26" s="13">
        <f>VLOOKUP(A:A,[3]TDSheet!$A:$D,4,0)</f>
        <v>28.975000000000001</v>
      </c>
      <c r="AI26" s="13">
        <f>VLOOKUP(A:A,[1]TDSheet!$A:$AI,35,0)</f>
        <v>0</v>
      </c>
      <c r="AJ26" s="13">
        <f t="shared" si="14"/>
        <v>20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61.057000000000002</v>
      </c>
      <c r="D27" s="8">
        <v>309.48500000000001</v>
      </c>
      <c r="E27" s="8">
        <v>209.56399999999999</v>
      </c>
      <c r="F27" s="8">
        <v>157.458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203.71100000000001</v>
      </c>
      <c r="K27" s="13">
        <f t="shared" si="10"/>
        <v>5.8529999999999802</v>
      </c>
      <c r="L27" s="13">
        <f>VLOOKUP(A:A,[1]TDSheet!$A:$M,13,0)</f>
        <v>60</v>
      </c>
      <c r="M27" s="13">
        <f>VLOOKUP(A:A,[1]TDSheet!$A:$N,14,0)</f>
        <v>40</v>
      </c>
      <c r="N27" s="13">
        <f>VLOOKUP(A:A,[1]TDSheet!$A:$X,24,0)</f>
        <v>50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41.912799999999997</v>
      </c>
      <c r="X27" s="15"/>
      <c r="Y27" s="16">
        <f t="shared" si="12"/>
        <v>7.3356587963581532</v>
      </c>
      <c r="Z27" s="13">
        <f t="shared" si="13"/>
        <v>3.7567998320322196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45.416199999999996</v>
      </c>
      <c r="AF27" s="13">
        <f>VLOOKUP(A:A,[1]TDSheet!$A:$AF,32,0)</f>
        <v>36.254000000000005</v>
      </c>
      <c r="AG27" s="13">
        <f>VLOOKUP(A:A,[1]TDSheet!$A:$AG,33,0)</f>
        <v>41.427199999999999</v>
      </c>
      <c r="AH27" s="13">
        <f>VLOOKUP(A:A,[3]TDSheet!$A:$D,4,0)</f>
        <v>26.422000000000001</v>
      </c>
      <c r="AI27" s="13">
        <f>VLOOKUP(A:A,[1]TDSheet!$A:$AI,35,0)</f>
        <v>0</v>
      </c>
      <c r="AJ27" s="13">
        <f t="shared" si="14"/>
        <v>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415.02499999999998</v>
      </c>
      <c r="D28" s="8">
        <v>588.58500000000004</v>
      </c>
      <c r="E28" s="8">
        <v>585.62400000000002</v>
      </c>
      <c r="F28" s="8">
        <v>383.755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601.90099999999995</v>
      </c>
      <c r="K28" s="13">
        <f t="shared" si="10"/>
        <v>-16.27699999999993</v>
      </c>
      <c r="L28" s="13">
        <f>VLOOKUP(A:A,[1]TDSheet!$A:$M,13,0)</f>
        <v>180</v>
      </c>
      <c r="M28" s="13">
        <f>VLOOKUP(A:A,[1]TDSheet!$A:$N,14,0)</f>
        <v>120</v>
      </c>
      <c r="N28" s="13">
        <f>VLOOKUP(A:A,[1]TDSheet!$A:$X,24,0)</f>
        <v>110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117.12480000000001</v>
      </c>
      <c r="X28" s="15">
        <v>80</v>
      </c>
      <c r="Y28" s="16">
        <f t="shared" si="12"/>
        <v>7.4600340833025962</v>
      </c>
      <c r="Z28" s="13">
        <f t="shared" si="13"/>
        <v>3.27646237176072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153.08580000000001</v>
      </c>
      <c r="AF28" s="13">
        <f>VLOOKUP(A:A,[1]TDSheet!$A:$AF,32,0)</f>
        <v>137.42059999999998</v>
      </c>
      <c r="AG28" s="13">
        <f>VLOOKUP(A:A,[1]TDSheet!$A:$AG,33,0)</f>
        <v>113.899</v>
      </c>
      <c r="AH28" s="13">
        <f>VLOOKUP(A:A,[3]TDSheet!$A:$D,4,0)</f>
        <v>103.608</v>
      </c>
      <c r="AI28" s="13">
        <f>VLOOKUP(A:A,[1]TDSheet!$A:$AI,35,0)</f>
        <v>0</v>
      </c>
      <c r="AJ28" s="13">
        <f t="shared" si="14"/>
        <v>80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35.691000000000003</v>
      </c>
      <c r="D29" s="8">
        <v>254.56899999999999</v>
      </c>
      <c r="E29" s="8">
        <v>145.53899999999999</v>
      </c>
      <c r="F29" s="8">
        <v>138.92099999999999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142.54599999999999</v>
      </c>
      <c r="K29" s="13">
        <f t="shared" si="10"/>
        <v>2.992999999999995</v>
      </c>
      <c r="L29" s="13">
        <f>VLOOKUP(A:A,[1]TDSheet!$A:$M,13,0)</f>
        <v>0</v>
      </c>
      <c r="M29" s="13">
        <f>VLOOKUP(A:A,[1]TDSheet!$A:$N,14,0)</f>
        <v>30</v>
      </c>
      <c r="N29" s="13">
        <f>VLOOKUP(A:A,[1]TDSheet!$A:$X,24,0)</f>
        <v>30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29.107799999999997</v>
      </c>
      <c r="X29" s="15">
        <v>20</v>
      </c>
      <c r="Y29" s="16">
        <f t="shared" si="12"/>
        <v>7.5210424697160212</v>
      </c>
      <c r="Z29" s="13">
        <f t="shared" si="13"/>
        <v>4.7726382619091794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29.6084</v>
      </c>
      <c r="AF29" s="13">
        <f>VLOOKUP(A:A,[1]TDSheet!$A:$AF,32,0)</f>
        <v>24.5442</v>
      </c>
      <c r="AG29" s="13">
        <f>VLOOKUP(A:A,[1]TDSheet!$A:$AG,33,0)</f>
        <v>31.382799999999996</v>
      </c>
      <c r="AH29" s="13">
        <f>VLOOKUP(A:A,[3]TDSheet!$A:$D,4,0)</f>
        <v>16.058</v>
      </c>
      <c r="AI29" s="13">
        <f>VLOOKUP(A:A,[1]TDSheet!$A:$AI,35,0)</f>
        <v>0</v>
      </c>
      <c r="AJ29" s="13">
        <f t="shared" si="14"/>
        <v>20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42.487000000000002</v>
      </c>
      <c r="D30" s="8">
        <v>265.625</v>
      </c>
      <c r="E30" s="8">
        <v>152.62200000000001</v>
      </c>
      <c r="F30" s="8">
        <v>152.80500000000001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177.06</v>
      </c>
      <c r="K30" s="13">
        <f t="shared" si="10"/>
        <v>-24.437999999999988</v>
      </c>
      <c r="L30" s="13">
        <f>VLOOKUP(A:A,[1]TDSheet!$A:$M,13,0)</f>
        <v>0</v>
      </c>
      <c r="M30" s="13">
        <f>VLOOKUP(A:A,[1]TDSheet!$A:$N,14,0)</f>
        <v>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30.524400000000004</v>
      </c>
      <c r="X30" s="15">
        <v>60</v>
      </c>
      <c r="Y30" s="16">
        <f t="shared" si="12"/>
        <v>6.9716358061092105</v>
      </c>
      <c r="Z30" s="13">
        <f t="shared" si="13"/>
        <v>5.00599520383693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41.308999999999997</v>
      </c>
      <c r="AF30" s="13">
        <f>VLOOKUP(A:A,[1]TDSheet!$A:$AF,32,0)</f>
        <v>31.199400000000004</v>
      </c>
      <c r="AG30" s="13">
        <f>VLOOKUP(A:A,[1]TDSheet!$A:$AG,33,0)</f>
        <v>48.834800000000001</v>
      </c>
      <c r="AH30" s="13">
        <f>VLOOKUP(A:A,[3]TDSheet!$A:$D,4,0)</f>
        <v>46.823</v>
      </c>
      <c r="AI30" s="13">
        <f>VLOOKUP(A:A,[1]TDSheet!$A:$AI,35,0)</f>
        <v>0</v>
      </c>
      <c r="AJ30" s="13">
        <f t="shared" si="14"/>
        <v>60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898.58600000000001</v>
      </c>
      <c r="D31" s="8">
        <v>2117.5239999999999</v>
      </c>
      <c r="E31" s="8">
        <v>2002.62</v>
      </c>
      <c r="F31" s="8">
        <v>976.37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2023.616</v>
      </c>
      <c r="K31" s="13">
        <f t="shared" si="10"/>
        <v>-20.996000000000095</v>
      </c>
      <c r="L31" s="13">
        <f>VLOOKUP(A:A,[1]TDSheet!$A:$M,13,0)</f>
        <v>1000</v>
      </c>
      <c r="M31" s="13">
        <f>VLOOKUP(A:A,[1]TDSheet!$A:$N,14,0)</f>
        <v>600</v>
      </c>
      <c r="N31" s="13">
        <f>VLOOKUP(A:A,[1]TDSheet!$A:$X,24,0)</f>
        <v>400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400.524</v>
      </c>
      <c r="X31" s="15">
        <v>400</v>
      </c>
      <c r="Y31" s="16">
        <f t="shared" si="12"/>
        <v>8.429881854770251</v>
      </c>
      <c r="Z31" s="13">
        <f t="shared" si="13"/>
        <v>2.4377315716411503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389.24059999999997</v>
      </c>
      <c r="AF31" s="13">
        <f>VLOOKUP(A:A,[1]TDSheet!$A:$AF,32,0)</f>
        <v>398.26900000000001</v>
      </c>
      <c r="AG31" s="13">
        <f>VLOOKUP(A:A,[1]TDSheet!$A:$AG,33,0)</f>
        <v>367.15539999999999</v>
      </c>
      <c r="AH31" s="13">
        <f>VLOOKUP(A:A,[3]TDSheet!$A:$D,4,0)</f>
        <v>320.435</v>
      </c>
      <c r="AI31" s="13" t="str">
        <f>VLOOKUP(A:A,[1]TDSheet!$A:$AI,35,0)</f>
        <v>ябсент</v>
      </c>
      <c r="AJ31" s="13">
        <f t="shared" si="14"/>
        <v>400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55.808999999999997</v>
      </c>
      <c r="D32" s="8">
        <v>222.64400000000001</v>
      </c>
      <c r="E32" s="8">
        <v>122.38800000000001</v>
      </c>
      <c r="F32" s="8">
        <v>153.57300000000001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116.75</v>
      </c>
      <c r="K32" s="13">
        <f t="shared" si="10"/>
        <v>5.6380000000000052</v>
      </c>
      <c r="L32" s="13">
        <f>VLOOKUP(A:A,[1]TDSheet!$A:$M,13,0)</f>
        <v>0</v>
      </c>
      <c r="M32" s="13">
        <f>VLOOKUP(A:A,[1]TDSheet!$A:$N,14,0)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24.477600000000002</v>
      </c>
      <c r="X32" s="15">
        <v>30</v>
      </c>
      <c r="Y32" s="16">
        <f t="shared" si="12"/>
        <v>7.4996323168938126</v>
      </c>
      <c r="Z32" s="13">
        <f t="shared" si="13"/>
        <v>6.2740219629375424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37.308199999999999</v>
      </c>
      <c r="AF32" s="13">
        <f>VLOOKUP(A:A,[1]TDSheet!$A:$AF,32,0)</f>
        <v>20.162799999999997</v>
      </c>
      <c r="AG32" s="13">
        <f>VLOOKUP(A:A,[1]TDSheet!$A:$AG,33,0)</f>
        <v>27.966000000000001</v>
      </c>
      <c r="AH32" s="13">
        <f>VLOOKUP(A:A,[3]TDSheet!$A:$D,4,0)</f>
        <v>72.308999999999997</v>
      </c>
      <c r="AI32" s="13">
        <f>VLOOKUP(A:A,[1]TDSheet!$A:$AI,35,0)</f>
        <v>0</v>
      </c>
      <c r="AJ32" s="13">
        <f t="shared" si="14"/>
        <v>30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672.52800000000002</v>
      </c>
      <c r="D33" s="8">
        <v>54.811</v>
      </c>
      <c r="E33" s="8">
        <v>441.89600000000002</v>
      </c>
      <c r="F33" s="8">
        <v>294.08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433.65</v>
      </c>
      <c r="K33" s="13">
        <f t="shared" si="10"/>
        <v>8.2460000000000377</v>
      </c>
      <c r="L33" s="13">
        <f>VLOOKUP(A:A,[1]TDSheet!$A:$M,13,0)</f>
        <v>170</v>
      </c>
      <c r="M33" s="13">
        <f>VLOOKUP(A:A,[1]TDSheet!$A:$N,14,0)</f>
        <v>50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88.379199999999997</v>
      </c>
      <c r="X33" s="15">
        <v>60</v>
      </c>
      <c r="Y33" s="16">
        <f t="shared" si="12"/>
        <v>7.0613900103191698</v>
      </c>
      <c r="Z33" s="13">
        <f t="shared" si="13"/>
        <v>3.3274797689954196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88.049000000000007</v>
      </c>
      <c r="AF33" s="13">
        <f>VLOOKUP(A:A,[1]TDSheet!$A:$AF,32,0)</f>
        <v>104.81739999999999</v>
      </c>
      <c r="AG33" s="13">
        <f>VLOOKUP(A:A,[1]TDSheet!$A:$AG,33,0)</f>
        <v>70.092600000000004</v>
      </c>
      <c r="AH33" s="13">
        <f>VLOOKUP(A:A,[3]TDSheet!$A:$D,4,0)</f>
        <v>47.728999999999999</v>
      </c>
      <c r="AI33" s="13">
        <f>VLOOKUP(A:A,[1]TDSheet!$A:$AI,35,0)</f>
        <v>0</v>
      </c>
      <c r="AJ33" s="13">
        <f t="shared" si="14"/>
        <v>60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86.013999999999996</v>
      </c>
      <c r="D34" s="8">
        <v>112.54600000000001</v>
      </c>
      <c r="E34" s="8">
        <v>128.41399999999999</v>
      </c>
      <c r="F34" s="8">
        <v>67.278000000000006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142.667</v>
      </c>
      <c r="K34" s="13">
        <f t="shared" si="10"/>
        <v>-14.253000000000014</v>
      </c>
      <c r="L34" s="13">
        <f>VLOOKUP(A:A,[1]TDSheet!$A:$M,13,0)</f>
        <v>20</v>
      </c>
      <c r="M34" s="13">
        <f>VLOOKUP(A:A,[1]TDSheet!$A:$N,14,0)</f>
        <v>20</v>
      </c>
      <c r="N34" s="13">
        <f>VLOOKUP(A:A,[1]TDSheet!$A:$X,24,0)</f>
        <v>30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25.682799999999997</v>
      </c>
      <c r="X34" s="15">
        <v>50</v>
      </c>
      <c r="Y34" s="16">
        <f t="shared" si="12"/>
        <v>7.2919619356144985</v>
      </c>
      <c r="Z34" s="13">
        <f t="shared" si="13"/>
        <v>2.6195741897300922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24.373200000000001</v>
      </c>
      <c r="AF34" s="13">
        <f>VLOOKUP(A:A,[1]TDSheet!$A:$AF,32,0)</f>
        <v>28.042399999999997</v>
      </c>
      <c r="AG34" s="13">
        <f>VLOOKUP(A:A,[1]TDSheet!$A:$AG,33,0)</f>
        <v>20.1952</v>
      </c>
      <c r="AH34" s="13">
        <f>VLOOKUP(A:A,[3]TDSheet!$A:$D,4,0)</f>
        <v>22.838000000000001</v>
      </c>
      <c r="AI34" s="13">
        <f>VLOOKUP(A:A,[1]TDSheet!$A:$AI,35,0)</f>
        <v>0</v>
      </c>
      <c r="AJ34" s="13">
        <f t="shared" si="14"/>
        <v>50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37.997999999999998</v>
      </c>
      <c r="D35" s="8">
        <v>10.877000000000001</v>
      </c>
      <c r="E35" s="8">
        <v>10.928000000000001</v>
      </c>
      <c r="F35" s="8">
        <v>37.947000000000003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11.1</v>
      </c>
      <c r="K35" s="13">
        <f t="shared" si="10"/>
        <v>-0.17199999999999882</v>
      </c>
      <c r="L35" s="13">
        <f>VLOOKUP(A:A,[1]TDSheet!$A:$M,13,0)</f>
        <v>0</v>
      </c>
      <c r="M35" s="13">
        <f>VLOOKUP(A:A,[1]TDSheet!$A:$N,14,0)</f>
        <v>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2.1856</v>
      </c>
      <c r="X35" s="15"/>
      <c r="Y35" s="16">
        <f t="shared" si="12"/>
        <v>21.937683016105417</v>
      </c>
      <c r="Z35" s="13">
        <f t="shared" si="13"/>
        <v>17.3622803806735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7.2677999999999994</v>
      </c>
      <c r="AF35" s="13">
        <f>VLOOKUP(A:A,[1]TDSheet!$A:$AF,32,0)</f>
        <v>2.3739999999999997</v>
      </c>
      <c r="AG35" s="13">
        <f>VLOOKUP(A:A,[1]TDSheet!$A:$AG,33,0)</f>
        <v>4.5860000000000003</v>
      </c>
      <c r="AH35" s="13">
        <f>VLOOKUP(A:A,[3]TDSheet!$A:$D,4,0)</f>
        <v>0.91</v>
      </c>
      <c r="AI35" s="18" t="s">
        <v>139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12.111000000000001</v>
      </c>
      <c r="D36" s="8">
        <v>10.94</v>
      </c>
      <c r="E36" s="8">
        <v>8.2970000000000006</v>
      </c>
      <c r="F36" s="8">
        <v>13.864000000000001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14.401</v>
      </c>
      <c r="K36" s="13">
        <f t="shared" si="10"/>
        <v>-6.1039999999999992</v>
      </c>
      <c r="L36" s="13">
        <f>VLOOKUP(A:A,[1]TDSheet!$A:$M,13,0)</f>
        <v>0</v>
      </c>
      <c r="M36" s="13">
        <f>VLOOKUP(A:A,[1]TDSheet!$A:$N,14,0)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1.6594000000000002</v>
      </c>
      <c r="X36" s="15"/>
      <c r="Y36" s="16">
        <f t="shared" si="12"/>
        <v>8.3548270459202119</v>
      </c>
      <c r="Z36" s="13">
        <f t="shared" si="13"/>
        <v>8.3548270459202119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1.6643999999999999</v>
      </c>
      <c r="AF36" s="13">
        <f>VLOOKUP(A:A,[1]TDSheet!$A:$AF,32,0)</f>
        <v>2.2239999999999998</v>
      </c>
      <c r="AG36" s="13">
        <f>VLOOKUP(A:A,[1]TDSheet!$A:$AG,33,0)</f>
        <v>0.72360000000000002</v>
      </c>
      <c r="AH36" s="13">
        <f>VLOOKUP(A:A,[3]TDSheet!$A:$D,4,0)</f>
        <v>1.831</v>
      </c>
      <c r="AI36" s="13" t="str">
        <f>VLOOKUP(A:A,[1]TDSheet!$A:$AI,35,0)</f>
        <v>увел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12.99</v>
      </c>
      <c r="D37" s="8"/>
      <c r="E37" s="8">
        <v>6.2709999999999999</v>
      </c>
      <c r="F37" s="8">
        <v>4.8840000000000003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5.601</v>
      </c>
      <c r="K37" s="13">
        <f t="shared" si="10"/>
        <v>0.66999999999999993</v>
      </c>
      <c r="L37" s="13">
        <f>VLOOKUP(A:A,[1]TDSheet!$A:$M,13,0)</f>
        <v>0</v>
      </c>
      <c r="M37" s="13">
        <f>VLOOKUP(A:A,[1]TDSheet!$A:$N,14,0)</f>
        <v>10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1.2542</v>
      </c>
      <c r="X37" s="15"/>
      <c r="Y37" s="16">
        <f t="shared" si="12"/>
        <v>11.867325785361187</v>
      </c>
      <c r="Z37" s="13">
        <f t="shared" si="13"/>
        <v>3.8941157710094085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2.7946</v>
      </c>
      <c r="AF37" s="13">
        <f>VLOOKUP(A:A,[1]TDSheet!$A:$AF,32,0)</f>
        <v>1.67</v>
      </c>
      <c r="AG37" s="13">
        <f>VLOOKUP(A:A,[1]TDSheet!$A:$AG,33,0)</f>
        <v>1.3077999999999999</v>
      </c>
      <c r="AH37" s="13">
        <f>VLOOKUP(A:A,[3]TDSheet!$A:$D,4,0)</f>
        <v>0.72799999999999998</v>
      </c>
      <c r="AI37" s="13">
        <f>VLOOKUP(A:A,[1]TDSheet!$A:$AI,35,0)</f>
        <v>0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432</v>
      </c>
      <c r="D38" s="8">
        <v>2302</v>
      </c>
      <c r="E38" s="8">
        <v>1541</v>
      </c>
      <c r="F38" s="8">
        <v>1159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1589</v>
      </c>
      <c r="K38" s="13">
        <f t="shared" si="10"/>
        <v>-48</v>
      </c>
      <c r="L38" s="13">
        <f>VLOOKUP(A:A,[1]TDSheet!$A:$M,13,0)</f>
        <v>600</v>
      </c>
      <c r="M38" s="13">
        <f>VLOOKUP(A:A,[1]TDSheet!$A:$N,14,0)</f>
        <v>500</v>
      </c>
      <c r="N38" s="13">
        <f>VLOOKUP(A:A,[1]TDSheet!$A:$X,24,0)</f>
        <v>300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308.2</v>
      </c>
      <c r="X38" s="15">
        <v>600</v>
      </c>
      <c r="Y38" s="16">
        <f t="shared" si="12"/>
        <v>10.249837767683323</v>
      </c>
      <c r="Z38" s="13">
        <f t="shared" si="13"/>
        <v>3.7605451005840367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339.4</v>
      </c>
      <c r="AF38" s="13">
        <f>VLOOKUP(A:A,[1]TDSheet!$A:$AF,32,0)</f>
        <v>308.2</v>
      </c>
      <c r="AG38" s="13">
        <f>VLOOKUP(A:A,[1]TDSheet!$A:$AG,33,0)</f>
        <v>316.39999999999998</v>
      </c>
      <c r="AH38" s="13">
        <f>VLOOKUP(A:A,[3]TDSheet!$A:$D,4,0)</f>
        <v>364</v>
      </c>
      <c r="AI38" s="13" t="str">
        <f>VLOOKUP(A:A,[1]TDSheet!$A:$AI,35,0)</f>
        <v>ябсент</v>
      </c>
      <c r="AJ38" s="13">
        <f t="shared" si="14"/>
        <v>210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1851</v>
      </c>
      <c r="D39" s="8">
        <v>6696</v>
      </c>
      <c r="E39" s="8">
        <v>5018</v>
      </c>
      <c r="F39" s="8">
        <v>3426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5113</v>
      </c>
      <c r="K39" s="13">
        <f t="shared" si="10"/>
        <v>-95</v>
      </c>
      <c r="L39" s="13">
        <f>VLOOKUP(A:A,[1]TDSheet!$A:$M,13,0)</f>
        <v>200</v>
      </c>
      <c r="M39" s="13">
        <f>VLOOKUP(A:A,[1]TDSheet!$A:$N,14,0)</f>
        <v>600</v>
      </c>
      <c r="N39" s="13">
        <f>VLOOKUP(A:A,[1]TDSheet!$A:$X,24,0)</f>
        <v>1100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803.2</v>
      </c>
      <c r="X39" s="15">
        <v>600</v>
      </c>
      <c r="Y39" s="16">
        <f t="shared" si="12"/>
        <v>7.3779880478087643</v>
      </c>
      <c r="Z39" s="13">
        <f t="shared" si="13"/>
        <v>4.2654382470119518</v>
      </c>
      <c r="AA39" s="13"/>
      <c r="AB39" s="13"/>
      <c r="AC39" s="13"/>
      <c r="AD39" s="13">
        <f>VLOOKUP(A:A,[1]TDSheet!$A:$AD,30,0)</f>
        <v>1002</v>
      </c>
      <c r="AE39" s="13">
        <f>VLOOKUP(A:A,[1]TDSheet!$A:$AE,31,0)</f>
        <v>965.4</v>
      </c>
      <c r="AF39" s="13">
        <f>VLOOKUP(A:A,[1]TDSheet!$A:$AF,32,0)</f>
        <v>923.8</v>
      </c>
      <c r="AG39" s="13">
        <f>VLOOKUP(A:A,[1]TDSheet!$A:$AG,33,0)</f>
        <v>876</v>
      </c>
      <c r="AH39" s="13">
        <f>VLOOKUP(A:A,[3]TDSheet!$A:$D,4,0)</f>
        <v>655</v>
      </c>
      <c r="AI39" s="13">
        <f>VLOOKUP(A:A,[1]TDSheet!$A:$AI,35,0)</f>
        <v>0</v>
      </c>
      <c r="AJ39" s="13">
        <f t="shared" si="14"/>
        <v>240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2925</v>
      </c>
      <c r="D40" s="8">
        <v>8404</v>
      </c>
      <c r="E40" s="8">
        <v>6155</v>
      </c>
      <c r="F40" s="8">
        <v>5087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6238</v>
      </c>
      <c r="K40" s="13">
        <f t="shared" si="10"/>
        <v>-83</v>
      </c>
      <c r="L40" s="13">
        <f>VLOOKUP(A:A,[1]TDSheet!$A:$M,13,0)</f>
        <v>300</v>
      </c>
      <c r="M40" s="13">
        <f>VLOOKUP(A:A,[1]TDSheet!$A:$N,14,0)</f>
        <v>1200</v>
      </c>
      <c r="N40" s="13">
        <f>VLOOKUP(A:A,[1]TDSheet!$A:$X,24,0)</f>
        <v>1000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1231</v>
      </c>
      <c r="X40" s="15">
        <v>900</v>
      </c>
      <c r="Y40" s="16">
        <f t="shared" si="12"/>
        <v>6.8943948009748173</v>
      </c>
      <c r="Z40" s="13">
        <f t="shared" si="13"/>
        <v>4.1324126726238832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1239.8</v>
      </c>
      <c r="AF40" s="13">
        <f>VLOOKUP(A:A,[1]TDSheet!$A:$AF,32,0)</f>
        <v>1420.4</v>
      </c>
      <c r="AG40" s="13">
        <f>VLOOKUP(A:A,[1]TDSheet!$A:$AG,33,0)</f>
        <v>1337.4</v>
      </c>
      <c r="AH40" s="13">
        <f>VLOOKUP(A:A,[3]TDSheet!$A:$D,4,0)</f>
        <v>1302</v>
      </c>
      <c r="AI40" s="13" t="str">
        <f>VLOOKUP(A:A,[1]TDSheet!$A:$AI,35,0)</f>
        <v>оконч</v>
      </c>
      <c r="AJ40" s="13">
        <f t="shared" si="14"/>
        <v>405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393.69299999999998</v>
      </c>
      <c r="D41" s="8">
        <v>595.27099999999996</v>
      </c>
      <c r="E41" s="8">
        <v>528.13099999999997</v>
      </c>
      <c r="F41" s="8">
        <v>452.22300000000001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511.99400000000003</v>
      </c>
      <c r="K41" s="13">
        <f t="shared" si="10"/>
        <v>16.136999999999944</v>
      </c>
      <c r="L41" s="13">
        <f>VLOOKUP(A:A,[1]TDSheet!$A:$M,13,0)</f>
        <v>300</v>
      </c>
      <c r="M41" s="13">
        <f>VLOOKUP(A:A,[1]TDSheet!$A:$N,14,0)</f>
        <v>250</v>
      </c>
      <c r="N41" s="13">
        <f>VLOOKUP(A:A,[1]TDSheet!$A:$X,24,0)</f>
        <v>200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105.6262</v>
      </c>
      <c r="X41" s="15">
        <v>250</v>
      </c>
      <c r="Y41" s="16">
        <f t="shared" si="12"/>
        <v>13.748700606478318</v>
      </c>
      <c r="Z41" s="13">
        <f t="shared" si="13"/>
        <v>4.2813525432137105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129.36920000000001</v>
      </c>
      <c r="AF41" s="13">
        <f>VLOOKUP(A:A,[1]TDSheet!$A:$AF,32,0)</f>
        <v>116.55999999999999</v>
      </c>
      <c r="AG41" s="13">
        <f>VLOOKUP(A:A,[1]TDSheet!$A:$AG,33,0)</f>
        <v>112.7346</v>
      </c>
      <c r="AH41" s="13">
        <f>VLOOKUP(A:A,[3]TDSheet!$A:$D,4,0)</f>
        <v>72.897999999999996</v>
      </c>
      <c r="AI41" s="13" t="str">
        <f>VLOOKUP(A:A,[1]TDSheet!$A:$AI,35,0)</f>
        <v>сниж</v>
      </c>
      <c r="AJ41" s="13">
        <f t="shared" si="14"/>
        <v>250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602</v>
      </c>
      <c r="D42" s="8">
        <v>2032</v>
      </c>
      <c r="E42" s="8">
        <v>908</v>
      </c>
      <c r="F42" s="8">
        <v>1703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929</v>
      </c>
      <c r="K42" s="13">
        <f t="shared" si="10"/>
        <v>-21</v>
      </c>
      <c r="L42" s="13">
        <f>VLOOKUP(A:A,[1]TDSheet!$A:$M,13,0)</f>
        <v>0</v>
      </c>
      <c r="M42" s="13">
        <f>VLOOKUP(A:A,[1]TDSheet!$A:$N,14,0)</f>
        <v>0</v>
      </c>
      <c r="N42" s="13">
        <f>VLOOKUP(A:A,[1]TDSheet!$A:$X,24,0)</f>
        <v>500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181.6</v>
      </c>
      <c r="X42" s="15"/>
      <c r="Y42" s="16">
        <f t="shared" si="12"/>
        <v>12.131057268722467</v>
      </c>
      <c r="Z42" s="13">
        <f t="shared" si="13"/>
        <v>9.3777533039647576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217.6</v>
      </c>
      <c r="AF42" s="13">
        <f>VLOOKUP(A:A,[1]TDSheet!$A:$AF,32,0)</f>
        <v>202.6</v>
      </c>
      <c r="AG42" s="13">
        <f>VLOOKUP(A:A,[1]TDSheet!$A:$AG,33,0)</f>
        <v>218.4</v>
      </c>
      <c r="AH42" s="13">
        <f>VLOOKUP(A:A,[3]TDSheet!$A:$D,4,0)</f>
        <v>134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696</v>
      </c>
      <c r="D43" s="8">
        <v>1595</v>
      </c>
      <c r="E43" s="8">
        <v>1287</v>
      </c>
      <c r="F43" s="8">
        <v>962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1336</v>
      </c>
      <c r="K43" s="13">
        <f t="shared" si="10"/>
        <v>-49</v>
      </c>
      <c r="L43" s="13">
        <f>VLOOKUP(A:A,[1]TDSheet!$A:$M,13,0)</f>
        <v>100</v>
      </c>
      <c r="M43" s="13">
        <f>VLOOKUP(A:A,[1]TDSheet!$A:$N,14,0)</f>
        <v>250</v>
      </c>
      <c r="N43" s="13">
        <f>VLOOKUP(A:A,[1]TDSheet!$A:$X,24,0)</f>
        <v>250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257.39999999999998</v>
      </c>
      <c r="X43" s="15">
        <v>300</v>
      </c>
      <c r="Y43" s="16">
        <f t="shared" si="12"/>
        <v>7.2338772338772346</v>
      </c>
      <c r="Z43" s="13">
        <f t="shared" si="13"/>
        <v>3.7373737373737379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320.8</v>
      </c>
      <c r="AF43" s="13">
        <f>VLOOKUP(A:A,[1]TDSheet!$A:$AF,32,0)</f>
        <v>321.39999999999998</v>
      </c>
      <c r="AG43" s="13">
        <f>VLOOKUP(A:A,[1]TDSheet!$A:$AG,33,0)</f>
        <v>268</v>
      </c>
      <c r="AH43" s="13">
        <f>VLOOKUP(A:A,[3]TDSheet!$A:$D,4,0)</f>
        <v>251</v>
      </c>
      <c r="AI43" s="13">
        <f>VLOOKUP(A:A,[1]TDSheet!$A:$AI,35,0)</f>
        <v>0</v>
      </c>
      <c r="AJ43" s="13">
        <f t="shared" si="14"/>
        <v>105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137.04300000000001</v>
      </c>
      <c r="D44" s="8">
        <v>1981.701</v>
      </c>
      <c r="E44" s="8">
        <v>1148.278</v>
      </c>
      <c r="F44" s="8">
        <v>938.56100000000004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1213.0530000000001</v>
      </c>
      <c r="K44" s="13">
        <f t="shared" si="10"/>
        <v>-64.775000000000091</v>
      </c>
      <c r="L44" s="13">
        <f>VLOOKUP(A:A,[1]TDSheet!$A:$M,13,0)</f>
        <v>0</v>
      </c>
      <c r="M44" s="13">
        <f>VLOOKUP(A:A,[1]TDSheet!$A:$N,14,0)</f>
        <v>100</v>
      </c>
      <c r="N44" s="13">
        <f>VLOOKUP(A:A,[1]TDSheet!$A:$X,24,0)</f>
        <v>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229.65559999999999</v>
      </c>
      <c r="X44" s="15">
        <v>100</v>
      </c>
      <c r="Y44" s="16">
        <f t="shared" si="12"/>
        <v>4.957688817516317</v>
      </c>
      <c r="Z44" s="13">
        <f t="shared" si="13"/>
        <v>4.086819568083687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96.305599999999998</v>
      </c>
      <c r="AF44" s="13">
        <f>VLOOKUP(A:A,[1]TDSheet!$A:$AF,32,0)</f>
        <v>203.8092</v>
      </c>
      <c r="AG44" s="13">
        <f>VLOOKUP(A:A,[1]TDSheet!$A:$AG,33,0)</f>
        <v>249.10380000000001</v>
      </c>
      <c r="AH44" s="13">
        <f>VLOOKUP(A:A,[3]TDSheet!$A:$D,4,0)</f>
        <v>224.072</v>
      </c>
      <c r="AI44" s="13" t="str">
        <f>VLOOKUP(A:A,[1]TDSheet!$A:$AI,35,0)</f>
        <v>оконч</v>
      </c>
      <c r="AJ44" s="13">
        <f t="shared" si="14"/>
        <v>100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477</v>
      </c>
      <c r="D45" s="8">
        <v>1796</v>
      </c>
      <c r="E45" s="8">
        <v>1295</v>
      </c>
      <c r="F45" s="8">
        <v>929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1375</v>
      </c>
      <c r="K45" s="13">
        <f t="shared" si="10"/>
        <v>-80</v>
      </c>
      <c r="L45" s="13">
        <f>VLOOKUP(A:A,[1]TDSheet!$A:$M,13,0)</f>
        <v>150</v>
      </c>
      <c r="M45" s="13">
        <f>VLOOKUP(A:A,[1]TDSheet!$A:$N,14,0)</f>
        <v>250</v>
      </c>
      <c r="N45" s="13">
        <f>VLOOKUP(A:A,[1]TDSheet!$A:$X,24,0)</f>
        <v>350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259</v>
      </c>
      <c r="X45" s="15">
        <v>220</v>
      </c>
      <c r="Y45" s="16">
        <f t="shared" si="12"/>
        <v>7.3320463320463318</v>
      </c>
      <c r="Z45" s="13">
        <f t="shared" si="13"/>
        <v>3.586872586872587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239.4</v>
      </c>
      <c r="AF45" s="13">
        <f>VLOOKUP(A:A,[1]TDSheet!$A:$AF,32,0)</f>
        <v>292.8</v>
      </c>
      <c r="AG45" s="13">
        <f>VLOOKUP(A:A,[1]TDSheet!$A:$AG,33,0)</f>
        <v>266.60000000000002</v>
      </c>
      <c r="AH45" s="13">
        <f>VLOOKUP(A:A,[3]TDSheet!$A:$D,4,0)</f>
        <v>209</v>
      </c>
      <c r="AI45" s="13">
        <f>VLOOKUP(A:A,[1]TDSheet!$A:$AI,35,0)</f>
        <v>0</v>
      </c>
      <c r="AJ45" s="13">
        <f t="shared" si="14"/>
        <v>88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1607</v>
      </c>
      <c r="D46" s="8">
        <v>4143</v>
      </c>
      <c r="E46" s="8">
        <v>2931</v>
      </c>
      <c r="F46" s="8">
        <v>2757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2996</v>
      </c>
      <c r="K46" s="13">
        <f t="shared" si="10"/>
        <v>-65</v>
      </c>
      <c r="L46" s="13">
        <f>VLOOKUP(A:A,[1]TDSheet!$A:$M,13,0)</f>
        <v>0</v>
      </c>
      <c r="M46" s="13">
        <f>VLOOKUP(A:A,[1]TDSheet!$A:$N,14,0)</f>
        <v>400</v>
      </c>
      <c r="N46" s="13">
        <f>VLOOKUP(A:A,[1]TDSheet!$A:$X,24,0)</f>
        <v>500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586.20000000000005</v>
      </c>
      <c r="X46" s="15">
        <v>650</v>
      </c>
      <c r="Y46" s="16">
        <f t="shared" si="12"/>
        <v>7.3473217331968605</v>
      </c>
      <c r="Z46" s="13">
        <f t="shared" si="13"/>
        <v>4.7031729785056289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721.4</v>
      </c>
      <c r="AF46" s="13">
        <f>VLOOKUP(A:A,[1]TDSheet!$A:$AF,32,0)</f>
        <v>722</v>
      </c>
      <c r="AG46" s="13">
        <f>VLOOKUP(A:A,[1]TDSheet!$A:$AG,33,0)</f>
        <v>673.4</v>
      </c>
      <c r="AH46" s="13">
        <f>VLOOKUP(A:A,[3]TDSheet!$A:$D,4,0)</f>
        <v>656</v>
      </c>
      <c r="AI46" s="13">
        <f>VLOOKUP(A:A,[1]TDSheet!$A:$AI,35,0)</f>
        <v>0</v>
      </c>
      <c r="AJ46" s="13">
        <f t="shared" si="14"/>
        <v>260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109.146</v>
      </c>
      <c r="D47" s="8">
        <v>231.904</v>
      </c>
      <c r="E47" s="8">
        <v>179.90199999999999</v>
      </c>
      <c r="F47" s="8">
        <v>158.898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181.619</v>
      </c>
      <c r="K47" s="13">
        <f t="shared" si="10"/>
        <v>-1.717000000000013</v>
      </c>
      <c r="L47" s="13">
        <f>VLOOKUP(A:A,[1]TDSheet!$A:$M,13,0)</f>
        <v>0</v>
      </c>
      <c r="M47" s="13">
        <f>VLOOKUP(A:A,[1]TDSheet!$A:$N,14,0)</f>
        <v>40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35.980399999999996</v>
      </c>
      <c r="X47" s="15">
        <v>40</v>
      </c>
      <c r="Y47" s="16">
        <f t="shared" si="12"/>
        <v>7.4734577714533481</v>
      </c>
      <c r="Z47" s="13">
        <f t="shared" si="13"/>
        <v>4.4162377294304678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33.407200000000003</v>
      </c>
      <c r="AF47" s="13">
        <f>VLOOKUP(A:A,[1]TDSheet!$A:$AF,32,0)</f>
        <v>39.221600000000002</v>
      </c>
      <c r="AG47" s="13">
        <f>VLOOKUP(A:A,[1]TDSheet!$A:$AG,33,0)</f>
        <v>37.920200000000001</v>
      </c>
      <c r="AH47" s="13">
        <f>VLOOKUP(A:A,[3]TDSheet!$A:$D,4,0)</f>
        <v>47.875</v>
      </c>
      <c r="AI47" s="13">
        <f>VLOOKUP(A:A,[1]TDSheet!$A:$AI,35,0)</f>
        <v>0</v>
      </c>
      <c r="AJ47" s="13">
        <f t="shared" si="14"/>
        <v>40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356.18400000000003</v>
      </c>
      <c r="D48" s="8">
        <v>840.779</v>
      </c>
      <c r="E48" s="8">
        <v>662.87599999999998</v>
      </c>
      <c r="F48" s="8">
        <v>523.87800000000004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676.57600000000002</v>
      </c>
      <c r="K48" s="13">
        <f t="shared" si="10"/>
        <v>-13.700000000000045</v>
      </c>
      <c r="L48" s="13">
        <f>VLOOKUP(A:A,[1]TDSheet!$A:$M,13,0)</f>
        <v>50</v>
      </c>
      <c r="M48" s="13">
        <f>VLOOKUP(A:A,[1]TDSheet!$A:$N,14,0)</f>
        <v>150</v>
      </c>
      <c r="N48" s="13">
        <f>VLOOKUP(A:A,[1]TDSheet!$A:$X,24,0)</f>
        <v>90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132.5752</v>
      </c>
      <c r="X48" s="15">
        <v>160</v>
      </c>
      <c r="Y48" s="16">
        <f t="shared" si="12"/>
        <v>7.3458535231325319</v>
      </c>
      <c r="Z48" s="13">
        <f t="shared" si="13"/>
        <v>3.9515535333908609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154.7628</v>
      </c>
      <c r="AF48" s="13">
        <f>VLOOKUP(A:A,[1]TDSheet!$A:$AF,32,0)</f>
        <v>137.62700000000001</v>
      </c>
      <c r="AG48" s="13">
        <f>VLOOKUP(A:A,[1]TDSheet!$A:$AG,33,0)</f>
        <v>137.84960000000001</v>
      </c>
      <c r="AH48" s="13">
        <f>VLOOKUP(A:A,[3]TDSheet!$A:$D,4,0)</f>
        <v>160.78399999999999</v>
      </c>
      <c r="AI48" s="13">
        <f>VLOOKUP(A:A,[1]TDSheet!$A:$AI,35,0)</f>
        <v>0</v>
      </c>
      <c r="AJ48" s="13">
        <f t="shared" si="14"/>
        <v>160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451</v>
      </c>
      <c r="D49" s="8">
        <v>2149</v>
      </c>
      <c r="E49" s="8">
        <v>1474</v>
      </c>
      <c r="F49" s="8">
        <v>1097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1518</v>
      </c>
      <c r="K49" s="13">
        <f t="shared" si="10"/>
        <v>-44</v>
      </c>
      <c r="L49" s="13">
        <f>VLOOKUP(A:A,[1]TDSheet!$A:$M,13,0)</f>
        <v>100</v>
      </c>
      <c r="M49" s="13">
        <f>VLOOKUP(A:A,[1]TDSheet!$A:$N,14,0)</f>
        <v>300</v>
      </c>
      <c r="N49" s="13">
        <f>VLOOKUP(A:A,[1]TDSheet!$A:$X,24,0)</f>
        <v>350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294.8</v>
      </c>
      <c r="X49" s="15">
        <v>300</v>
      </c>
      <c r="Y49" s="16">
        <f t="shared" si="12"/>
        <v>7.2829036635006785</v>
      </c>
      <c r="Z49" s="13">
        <f t="shared" si="13"/>
        <v>3.7211668928086836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322.2</v>
      </c>
      <c r="AF49" s="13">
        <f>VLOOKUP(A:A,[1]TDSheet!$A:$AF,32,0)</f>
        <v>323.60000000000002</v>
      </c>
      <c r="AG49" s="13">
        <f>VLOOKUP(A:A,[1]TDSheet!$A:$AG,33,0)</f>
        <v>300.60000000000002</v>
      </c>
      <c r="AH49" s="13">
        <f>VLOOKUP(A:A,[3]TDSheet!$A:$D,4,0)</f>
        <v>288</v>
      </c>
      <c r="AI49" s="13">
        <f>VLOOKUP(A:A,[1]TDSheet!$A:$AI,35,0)</f>
        <v>0</v>
      </c>
      <c r="AJ49" s="13">
        <f t="shared" si="14"/>
        <v>105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1183</v>
      </c>
      <c r="D50" s="8">
        <v>2980</v>
      </c>
      <c r="E50" s="17">
        <v>2916</v>
      </c>
      <c r="F50" s="17">
        <v>2144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2351</v>
      </c>
      <c r="K50" s="13">
        <f t="shared" si="10"/>
        <v>565</v>
      </c>
      <c r="L50" s="13">
        <f>VLOOKUP(A:A,[1]TDSheet!$A:$M,13,0)</f>
        <v>300</v>
      </c>
      <c r="M50" s="13">
        <f>VLOOKUP(A:A,[1]TDSheet!$A:$N,14,0)</f>
        <v>600</v>
      </c>
      <c r="N50" s="13">
        <f>VLOOKUP(A:A,[1]TDSheet!$A:$X,24,0)</f>
        <v>650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583.20000000000005</v>
      </c>
      <c r="X50" s="15">
        <v>600</v>
      </c>
      <c r="Y50" s="16">
        <f t="shared" si="12"/>
        <v>7.3628257887517137</v>
      </c>
      <c r="Z50" s="13">
        <f t="shared" si="13"/>
        <v>3.6762688614540462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690.8</v>
      </c>
      <c r="AF50" s="13">
        <f>VLOOKUP(A:A,[1]TDSheet!$A:$AF,32,0)</f>
        <v>680.4</v>
      </c>
      <c r="AG50" s="13">
        <f>VLOOKUP(A:A,[1]TDSheet!$A:$AG,33,0)</f>
        <v>594.6</v>
      </c>
      <c r="AH50" s="13">
        <f>VLOOKUP(A:A,[3]TDSheet!$A:$D,4,0)</f>
        <v>485</v>
      </c>
      <c r="AI50" s="13">
        <f>VLOOKUP(A:A,[1]TDSheet!$A:$AI,35,0)</f>
        <v>0</v>
      </c>
      <c r="AJ50" s="13">
        <f t="shared" si="14"/>
        <v>210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674</v>
      </c>
      <c r="D51" s="8">
        <v>2432</v>
      </c>
      <c r="E51" s="8">
        <v>1569</v>
      </c>
      <c r="F51" s="8">
        <v>1502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1622</v>
      </c>
      <c r="K51" s="13">
        <f t="shared" si="10"/>
        <v>-53</v>
      </c>
      <c r="L51" s="13">
        <f>VLOOKUP(A:A,[1]TDSheet!$A:$M,13,0)</f>
        <v>0</v>
      </c>
      <c r="M51" s="13">
        <f>VLOOKUP(A:A,[1]TDSheet!$A:$N,14,0)</f>
        <v>300</v>
      </c>
      <c r="N51" s="13">
        <f>VLOOKUP(A:A,[1]TDSheet!$A:$X,24,0)</f>
        <v>250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313.8</v>
      </c>
      <c r="X51" s="15">
        <v>250</v>
      </c>
      <c r="Y51" s="16">
        <f t="shared" si="12"/>
        <v>7.3358827278521348</v>
      </c>
      <c r="Z51" s="13">
        <f t="shared" si="13"/>
        <v>4.7864882090503507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385.2</v>
      </c>
      <c r="AF51" s="13">
        <f>VLOOKUP(A:A,[1]TDSheet!$A:$AF,32,0)</f>
        <v>361.2</v>
      </c>
      <c r="AG51" s="13">
        <f>VLOOKUP(A:A,[1]TDSheet!$A:$AG,33,0)</f>
        <v>366.8</v>
      </c>
      <c r="AH51" s="13">
        <f>VLOOKUP(A:A,[3]TDSheet!$A:$D,4,0)</f>
        <v>262</v>
      </c>
      <c r="AI51" s="13">
        <f>VLOOKUP(A:A,[1]TDSheet!$A:$AI,35,0)</f>
        <v>0</v>
      </c>
      <c r="AJ51" s="13">
        <f t="shared" si="14"/>
        <v>100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309.85899999999998</v>
      </c>
      <c r="D52" s="8">
        <v>575.07100000000003</v>
      </c>
      <c r="E52" s="8">
        <v>321.34399999999999</v>
      </c>
      <c r="F52" s="8">
        <v>278.72800000000001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318.82100000000003</v>
      </c>
      <c r="K52" s="13">
        <f t="shared" si="10"/>
        <v>2.5229999999999677</v>
      </c>
      <c r="L52" s="13">
        <f>VLOOKUP(A:A,[1]TDSheet!$A:$M,13,0)</f>
        <v>50</v>
      </c>
      <c r="M52" s="13">
        <f>VLOOKUP(A:A,[1]TDSheet!$A:$N,14,0)</f>
        <v>80</v>
      </c>
      <c r="N52" s="13">
        <f>VLOOKUP(A:A,[1]TDSheet!$A:$X,24,0)</f>
        <v>50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64.268799999999999</v>
      </c>
      <c r="X52" s="15">
        <v>50</v>
      </c>
      <c r="Y52" s="16">
        <f t="shared" si="12"/>
        <v>7.9156293567018521</v>
      </c>
      <c r="Z52" s="13">
        <f t="shared" si="13"/>
        <v>4.336909978092014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95.709000000000003</v>
      </c>
      <c r="AF52" s="13">
        <f>VLOOKUP(A:A,[1]TDSheet!$A:$AF,32,0)</f>
        <v>72.792200000000008</v>
      </c>
      <c r="AG52" s="13">
        <f>VLOOKUP(A:A,[1]TDSheet!$A:$AG,33,0)</f>
        <v>74.838800000000006</v>
      </c>
      <c r="AH52" s="13">
        <f>VLOOKUP(A:A,[3]TDSheet!$A:$D,4,0)</f>
        <v>52.670999999999999</v>
      </c>
      <c r="AI52" s="13">
        <f>VLOOKUP(A:A,[1]TDSheet!$A:$AI,35,0)</f>
        <v>0</v>
      </c>
      <c r="AJ52" s="13">
        <f t="shared" si="14"/>
        <v>50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1518.6569999999999</v>
      </c>
      <c r="D53" s="8">
        <v>2097.107</v>
      </c>
      <c r="E53" s="8">
        <v>1300.9970000000001</v>
      </c>
      <c r="F53" s="8">
        <v>1461.3030000000001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1288.539</v>
      </c>
      <c r="K53" s="13">
        <f t="shared" si="10"/>
        <v>12.458000000000084</v>
      </c>
      <c r="L53" s="13">
        <f>VLOOKUP(A:A,[1]TDSheet!$A:$M,13,0)</f>
        <v>200</v>
      </c>
      <c r="M53" s="13">
        <f>VLOOKUP(A:A,[1]TDSheet!$A:$N,14,0)</f>
        <v>200</v>
      </c>
      <c r="N53" s="13">
        <f>VLOOKUP(A:A,[1]TDSheet!$A:$X,24,0)</f>
        <v>200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260.19940000000003</v>
      </c>
      <c r="X53" s="15">
        <v>250</v>
      </c>
      <c r="Y53" s="16">
        <f t="shared" si="12"/>
        <v>8.8828144876583099</v>
      </c>
      <c r="Z53" s="13">
        <f t="shared" si="13"/>
        <v>5.6160890455550625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376.10219999999998</v>
      </c>
      <c r="AF53" s="13">
        <f>VLOOKUP(A:A,[1]TDSheet!$A:$AF,32,0)</f>
        <v>320.44140000000004</v>
      </c>
      <c r="AG53" s="13">
        <f>VLOOKUP(A:A,[1]TDSheet!$A:$AG,33,0)</f>
        <v>315.68259999999998</v>
      </c>
      <c r="AH53" s="13">
        <f>VLOOKUP(A:A,[3]TDSheet!$A:$D,4,0)</f>
        <v>290.50599999999997</v>
      </c>
      <c r="AI53" s="13" t="str">
        <f>VLOOKUP(A:A,[1]TDSheet!$A:$AI,35,0)</f>
        <v>сниж</v>
      </c>
      <c r="AJ53" s="13">
        <f t="shared" si="14"/>
        <v>250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18.039000000000001</v>
      </c>
      <c r="D54" s="8">
        <v>48.232999999999997</v>
      </c>
      <c r="E54" s="8">
        <v>40.377000000000002</v>
      </c>
      <c r="F54" s="8">
        <v>25.895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41.6</v>
      </c>
      <c r="K54" s="13">
        <f t="shared" si="10"/>
        <v>-1.222999999999999</v>
      </c>
      <c r="L54" s="13">
        <f>VLOOKUP(A:A,[1]TDSheet!$A:$M,13,0)</f>
        <v>0</v>
      </c>
      <c r="M54" s="13">
        <f>VLOOKUP(A:A,[1]TDSheet!$A:$N,14,0)</f>
        <v>0</v>
      </c>
      <c r="N54" s="13">
        <f>VLOOKUP(A:A,[1]TDSheet!$A:$X,24,0)</f>
        <v>20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8.0754000000000001</v>
      </c>
      <c r="X54" s="15">
        <v>20</v>
      </c>
      <c r="Y54" s="16">
        <f t="shared" si="12"/>
        <v>8.1599673081209598</v>
      </c>
      <c r="Z54" s="13">
        <f t="shared" si="13"/>
        <v>3.2066523020531488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2.4047999999999998</v>
      </c>
      <c r="AF54" s="13">
        <f>VLOOKUP(A:A,[1]TDSheet!$A:$AF,32,0)</f>
        <v>4.7671999999999999</v>
      </c>
      <c r="AG54" s="13">
        <f>VLOOKUP(A:A,[1]TDSheet!$A:$AG,33,0)</f>
        <v>5.9984000000000002</v>
      </c>
      <c r="AH54" s="13">
        <f>VLOOKUP(A:A,[3]TDSheet!$A:$D,4,0)</f>
        <v>7.4939999999999998</v>
      </c>
      <c r="AI54" s="13">
        <f>VLOOKUP(A:A,[1]TDSheet!$A:$AI,35,0)</f>
        <v>0</v>
      </c>
      <c r="AJ54" s="13">
        <f t="shared" si="14"/>
        <v>20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2564.5540000000001</v>
      </c>
      <c r="D55" s="8">
        <v>7460.5069999999996</v>
      </c>
      <c r="E55" s="8">
        <v>5509.9740000000002</v>
      </c>
      <c r="F55" s="8">
        <v>4477.2169999999996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5427.7820000000002</v>
      </c>
      <c r="K55" s="13">
        <f t="shared" si="10"/>
        <v>82.192000000000007</v>
      </c>
      <c r="L55" s="13">
        <f>VLOOKUP(A:A,[1]TDSheet!$A:$M,13,0)</f>
        <v>0</v>
      </c>
      <c r="M55" s="13">
        <f>VLOOKUP(A:A,[1]TDSheet!$A:$N,14,0)</f>
        <v>600</v>
      </c>
      <c r="N55" s="13">
        <f>VLOOKUP(A:A,[1]TDSheet!$A:$X,24,0)</f>
        <v>700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1101.9947999999999</v>
      </c>
      <c r="X55" s="15">
        <v>1700</v>
      </c>
      <c r="Y55" s="16">
        <f t="shared" si="12"/>
        <v>6.7851654109438631</v>
      </c>
      <c r="Z55" s="13">
        <f t="shared" si="13"/>
        <v>4.0628295160739416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1050.6446000000001</v>
      </c>
      <c r="AF55" s="13">
        <f>VLOOKUP(A:A,[1]TDSheet!$A:$AF,32,0)</f>
        <v>1194.9936</v>
      </c>
      <c r="AG55" s="13">
        <f>VLOOKUP(A:A,[1]TDSheet!$A:$AG,33,0)</f>
        <v>1177.6822</v>
      </c>
      <c r="AH55" s="13">
        <f>VLOOKUP(A:A,[3]TDSheet!$A:$D,4,0)</f>
        <v>1626.973</v>
      </c>
      <c r="AI55" s="13" t="str">
        <f>VLOOKUP(A:A,[1]TDSheet!$A:$AI,35,0)</f>
        <v>оконч</v>
      </c>
      <c r="AJ55" s="13">
        <f t="shared" si="14"/>
        <v>1700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1928</v>
      </c>
      <c r="D56" s="8">
        <v>13772</v>
      </c>
      <c r="E56" s="17">
        <v>8405</v>
      </c>
      <c r="F56" s="17">
        <v>4591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5847</v>
      </c>
      <c r="K56" s="13">
        <f t="shared" si="10"/>
        <v>2558</v>
      </c>
      <c r="L56" s="13">
        <f>VLOOKUP(A:A,[1]TDSheet!$A:$M,13,0)</f>
        <v>1400</v>
      </c>
      <c r="M56" s="13">
        <f>VLOOKUP(A:A,[1]TDSheet!$A:$N,14,0)</f>
        <v>1100</v>
      </c>
      <c r="N56" s="13">
        <f>VLOOKUP(A:A,[1]TDSheet!$A:$X,24,0)</f>
        <v>800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1081</v>
      </c>
      <c r="X56" s="15">
        <v>900</v>
      </c>
      <c r="Y56" s="16">
        <f t="shared" si="12"/>
        <v>8.1322849213691022</v>
      </c>
      <c r="Z56" s="13">
        <f t="shared" si="13"/>
        <v>4.2469935245143384</v>
      </c>
      <c r="AA56" s="13"/>
      <c r="AB56" s="13"/>
      <c r="AC56" s="13"/>
      <c r="AD56" s="13">
        <f>VLOOKUP(A:A,[1]TDSheet!$A:$AD,30,0)</f>
        <v>3000</v>
      </c>
      <c r="AE56" s="13">
        <f>VLOOKUP(A:A,[1]TDSheet!$A:$AE,31,0)</f>
        <v>1448.8</v>
      </c>
      <c r="AF56" s="13">
        <f>VLOOKUP(A:A,[1]TDSheet!$A:$AF,32,0)</f>
        <v>1346.8</v>
      </c>
      <c r="AG56" s="13">
        <f>VLOOKUP(A:A,[1]TDSheet!$A:$AG,33,0)</f>
        <v>1186.8</v>
      </c>
      <c r="AH56" s="13">
        <f>VLOOKUP(A:A,[3]TDSheet!$A:$D,4,0)</f>
        <v>525</v>
      </c>
      <c r="AI56" s="13" t="str">
        <f>VLOOKUP(A:A,[1]TDSheet!$A:$AI,35,0)</f>
        <v>ябсент</v>
      </c>
      <c r="AJ56" s="13">
        <f t="shared" si="14"/>
        <v>405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2298</v>
      </c>
      <c r="D57" s="8">
        <v>11144</v>
      </c>
      <c r="E57" s="8">
        <v>3895</v>
      </c>
      <c r="F57" s="8">
        <v>3356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3992</v>
      </c>
      <c r="K57" s="13">
        <f t="shared" si="10"/>
        <v>-97</v>
      </c>
      <c r="L57" s="13">
        <f>VLOOKUP(A:A,[1]TDSheet!$A:$M,13,0)</f>
        <v>1000</v>
      </c>
      <c r="M57" s="13">
        <f>VLOOKUP(A:A,[1]TDSheet!$A:$N,14,0)</f>
        <v>1000</v>
      </c>
      <c r="N57" s="13">
        <f>VLOOKUP(A:A,[1]TDSheet!$A:$X,24,0)</f>
        <v>400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779</v>
      </c>
      <c r="X57" s="15">
        <v>500</v>
      </c>
      <c r="Y57" s="16">
        <f t="shared" si="12"/>
        <v>8.0308087291399222</v>
      </c>
      <c r="Z57" s="13">
        <f t="shared" si="13"/>
        <v>4.3080872913992296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1061</v>
      </c>
      <c r="AF57" s="13">
        <f>VLOOKUP(A:A,[1]TDSheet!$A:$AF,32,0)</f>
        <v>995.6</v>
      </c>
      <c r="AG57" s="13">
        <f>VLOOKUP(A:A,[1]TDSheet!$A:$AG,33,0)</f>
        <v>871.2</v>
      </c>
      <c r="AH57" s="13">
        <f>VLOOKUP(A:A,[3]TDSheet!$A:$D,4,0)</f>
        <v>715</v>
      </c>
      <c r="AI57" s="13" t="str">
        <f>VLOOKUP(A:A,[1]TDSheet!$A:$AI,35,0)</f>
        <v>ябсент</v>
      </c>
      <c r="AJ57" s="13">
        <f t="shared" si="14"/>
        <v>225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815</v>
      </c>
      <c r="D58" s="8">
        <v>3075</v>
      </c>
      <c r="E58" s="8">
        <v>1067</v>
      </c>
      <c r="F58" s="8">
        <v>1188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1088</v>
      </c>
      <c r="K58" s="13">
        <f t="shared" si="10"/>
        <v>-21</v>
      </c>
      <c r="L58" s="13">
        <f>VLOOKUP(A:A,[1]TDSheet!$A:$M,13,0)</f>
        <v>300</v>
      </c>
      <c r="M58" s="13">
        <f>VLOOKUP(A:A,[1]TDSheet!$A:$N,14,0)</f>
        <v>300</v>
      </c>
      <c r="N58" s="13">
        <f>VLOOKUP(A:A,[1]TDSheet!$A:$X,24,0)</f>
        <v>200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213.4</v>
      </c>
      <c r="X58" s="15">
        <v>600</v>
      </c>
      <c r="Y58" s="16">
        <f t="shared" si="12"/>
        <v>12.127460168697281</v>
      </c>
      <c r="Z58" s="13">
        <f t="shared" si="13"/>
        <v>5.5670103092783503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356.6</v>
      </c>
      <c r="AF58" s="13">
        <f>VLOOKUP(A:A,[1]TDSheet!$A:$AF,32,0)</f>
        <v>321.60000000000002</v>
      </c>
      <c r="AG58" s="13">
        <f>VLOOKUP(A:A,[1]TDSheet!$A:$AG,33,0)</f>
        <v>272.2</v>
      </c>
      <c r="AH58" s="13">
        <f>VLOOKUP(A:A,[3]TDSheet!$A:$D,4,0)</f>
        <v>210</v>
      </c>
      <c r="AI58" s="13" t="str">
        <f>VLOOKUP(A:A,[1]TDSheet!$A:$AI,35,0)</f>
        <v>ябсент</v>
      </c>
      <c r="AJ58" s="13">
        <f t="shared" si="14"/>
        <v>270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179</v>
      </c>
      <c r="D59" s="8">
        <v>511</v>
      </c>
      <c r="E59" s="8">
        <v>472</v>
      </c>
      <c r="F59" s="8">
        <v>211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514</v>
      </c>
      <c r="K59" s="13">
        <f t="shared" si="10"/>
        <v>-42</v>
      </c>
      <c r="L59" s="13">
        <f>VLOOKUP(A:A,[1]TDSheet!$A:$M,13,0)</f>
        <v>70</v>
      </c>
      <c r="M59" s="13">
        <f>VLOOKUP(A:A,[1]TDSheet!$A:$N,14,0)</f>
        <v>100</v>
      </c>
      <c r="N59" s="13">
        <f>VLOOKUP(A:A,[1]TDSheet!$A:$X,24,0)</f>
        <v>150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94.4</v>
      </c>
      <c r="X59" s="15">
        <v>120</v>
      </c>
      <c r="Y59" s="16">
        <f t="shared" si="12"/>
        <v>6.8961864406779654</v>
      </c>
      <c r="Z59" s="13">
        <f t="shared" si="13"/>
        <v>2.2351694915254234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77</v>
      </c>
      <c r="AF59" s="13">
        <f>VLOOKUP(A:A,[1]TDSheet!$A:$AF,32,0)</f>
        <v>81.599999999999994</v>
      </c>
      <c r="AG59" s="13">
        <f>VLOOKUP(A:A,[1]TDSheet!$A:$AG,33,0)</f>
        <v>78.400000000000006</v>
      </c>
      <c r="AH59" s="13">
        <f>VLOOKUP(A:A,[3]TDSheet!$A:$D,4,0)</f>
        <v>93</v>
      </c>
      <c r="AI59" s="13">
        <f>VLOOKUP(A:A,[1]TDSheet!$A:$AI,35,0)</f>
        <v>0</v>
      </c>
      <c r="AJ59" s="13">
        <f t="shared" si="14"/>
        <v>48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173</v>
      </c>
      <c r="D60" s="8">
        <v>541</v>
      </c>
      <c r="E60" s="8">
        <v>428</v>
      </c>
      <c r="F60" s="8">
        <v>260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458</v>
      </c>
      <c r="K60" s="13">
        <f t="shared" si="10"/>
        <v>-30</v>
      </c>
      <c r="L60" s="13">
        <f>VLOOKUP(A:A,[1]TDSheet!$A:$M,13,0)</f>
        <v>20</v>
      </c>
      <c r="M60" s="13">
        <f>VLOOKUP(A:A,[1]TDSheet!$A:$N,14,0)</f>
        <v>90</v>
      </c>
      <c r="N60" s="13">
        <f>VLOOKUP(A:A,[1]TDSheet!$A:$X,24,0)</f>
        <v>80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85.6</v>
      </c>
      <c r="X60" s="15">
        <v>150</v>
      </c>
      <c r="Y60" s="16">
        <f t="shared" si="12"/>
        <v>7.0093457943925239</v>
      </c>
      <c r="Z60" s="13">
        <f t="shared" si="13"/>
        <v>3.0373831775700935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69.2</v>
      </c>
      <c r="AF60" s="13">
        <f>VLOOKUP(A:A,[1]TDSheet!$A:$AF,32,0)</f>
        <v>83</v>
      </c>
      <c r="AG60" s="13">
        <f>VLOOKUP(A:A,[1]TDSheet!$A:$AG,33,0)</f>
        <v>79.2</v>
      </c>
      <c r="AH60" s="13">
        <f>VLOOKUP(A:A,[3]TDSheet!$A:$D,4,0)</f>
        <v>88</v>
      </c>
      <c r="AI60" s="13">
        <f>VLOOKUP(A:A,[1]TDSheet!$A:$AI,35,0)</f>
        <v>0</v>
      </c>
      <c r="AJ60" s="13">
        <f t="shared" si="14"/>
        <v>60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708.447</v>
      </c>
      <c r="D61" s="8">
        <v>1098.096</v>
      </c>
      <c r="E61" s="8">
        <v>1066.2940000000001</v>
      </c>
      <c r="F61" s="8">
        <v>734.89200000000005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1065.096</v>
      </c>
      <c r="K61" s="13">
        <f t="shared" si="10"/>
        <v>1.1980000000000928</v>
      </c>
      <c r="L61" s="13">
        <f>VLOOKUP(A:A,[1]TDSheet!$A:$M,13,0)</f>
        <v>200</v>
      </c>
      <c r="M61" s="13">
        <f>VLOOKUP(A:A,[1]TDSheet!$A:$N,14,0)</f>
        <v>200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213.25880000000001</v>
      </c>
      <c r="X61" s="15">
        <v>250</v>
      </c>
      <c r="Y61" s="16">
        <f t="shared" si="12"/>
        <v>7.4317777273434906</v>
      </c>
      <c r="Z61" s="13">
        <f t="shared" si="13"/>
        <v>3.4460101998135602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231.65639999999999</v>
      </c>
      <c r="AF61" s="13">
        <f>VLOOKUP(A:A,[1]TDSheet!$A:$AF,32,0)</f>
        <v>234.137</v>
      </c>
      <c r="AG61" s="13">
        <f>VLOOKUP(A:A,[1]TDSheet!$A:$AG,33,0)</f>
        <v>197.85640000000001</v>
      </c>
      <c r="AH61" s="13">
        <f>VLOOKUP(A:A,[3]TDSheet!$A:$D,4,0)</f>
        <v>238.86500000000001</v>
      </c>
      <c r="AI61" s="13" t="str">
        <f>VLOOKUP(A:A,[1]TDSheet!$A:$AI,35,0)</f>
        <v>оконч</v>
      </c>
      <c r="AJ61" s="13">
        <f t="shared" si="14"/>
        <v>250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392</v>
      </c>
      <c r="D62" s="8">
        <v>2009</v>
      </c>
      <c r="E62" s="8">
        <v>594</v>
      </c>
      <c r="F62" s="8">
        <v>1796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602</v>
      </c>
      <c r="K62" s="13">
        <f t="shared" si="10"/>
        <v>-8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118.8</v>
      </c>
      <c r="X62" s="15"/>
      <c r="Y62" s="16">
        <f t="shared" si="12"/>
        <v>15.117845117845118</v>
      </c>
      <c r="Z62" s="13">
        <f t="shared" si="13"/>
        <v>15.117845117845118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130.4</v>
      </c>
      <c r="AF62" s="13">
        <f>VLOOKUP(A:A,[1]TDSheet!$A:$AF,32,0)</f>
        <v>138.6</v>
      </c>
      <c r="AG62" s="13">
        <f>VLOOKUP(A:A,[1]TDSheet!$A:$AG,33,0)</f>
        <v>156.6</v>
      </c>
      <c r="AH62" s="13">
        <f>VLOOKUP(A:A,[3]TDSheet!$A:$D,4,0)</f>
        <v>96</v>
      </c>
      <c r="AI62" s="13">
        <f>VLOOKUP(A:A,[1]TDSheet!$A:$AI,35,0)</f>
        <v>0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480.13299999999998</v>
      </c>
      <c r="D63" s="8">
        <v>191.03299999999999</v>
      </c>
      <c r="E63" s="8">
        <v>425.65100000000001</v>
      </c>
      <c r="F63" s="8">
        <v>-43.323999999999998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433.697</v>
      </c>
      <c r="K63" s="13">
        <f t="shared" si="10"/>
        <v>-8.0459999999999923</v>
      </c>
      <c r="L63" s="13">
        <f>VLOOKUP(A:A,[1]TDSheet!$A:$M,13,0)</f>
        <v>80</v>
      </c>
      <c r="M63" s="13">
        <f>VLOOKUP(A:A,[1]TDSheet!$A:$N,14,0)</f>
        <v>80</v>
      </c>
      <c r="N63" s="13">
        <f>VLOOKUP(A:A,[1]TDSheet!$A:$X,24,0)</f>
        <v>60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85.130200000000002</v>
      </c>
      <c r="X63" s="15">
        <v>90</v>
      </c>
      <c r="Y63" s="16">
        <f t="shared" si="12"/>
        <v>3.1325663513065867</v>
      </c>
      <c r="Z63" s="13">
        <f t="shared" si="13"/>
        <v>-0.5089145802547157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60.947600000000001</v>
      </c>
      <c r="AF63" s="13">
        <f>VLOOKUP(A:A,[1]TDSheet!$A:$AF,32,0)</f>
        <v>72.574399999999997</v>
      </c>
      <c r="AG63" s="13">
        <f>VLOOKUP(A:A,[1]TDSheet!$A:$AG,33,0)</f>
        <v>85.948800000000006</v>
      </c>
      <c r="AH63" s="13">
        <f>VLOOKUP(A:A,[3]TDSheet!$A:$D,4,0)</f>
        <v>56.345999999999997</v>
      </c>
      <c r="AI63" s="13">
        <f>VLOOKUP(A:A,[1]TDSheet!$A:$AI,35,0)</f>
        <v>0</v>
      </c>
      <c r="AJ63" s="13">
        <f t="shared" si="14"/>
        <v>90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1634</v>
      </c>
      <c r="D64" s="8">
        <v>6610</v>
      </c>
      <c r="E64" s="8">
        <v>5139</v>
      </c>
      <c r="F64" s="8">
        <v>3000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5237</v>
      </c>
      <c r="K64" s="13">
        <f t="shared" si="10"/>
        <v>-98</v>
      </c>
      <c r="L64" s="13">
        <f>VLOOKUP(A:A,[1]TDSheet!$A:$M,13,0)</f>
        <v>200</v>
      </c>
      <c r="M64" s="13">
        <f>VLOOKUP(A:A,[1]TDSheet!$A:$N,14,0)</f>
        <v>800</v>
      </c>
      <c r="N64" s="13">
        <f>VLOOKUP(A:A,[1]TDSheet!$A:$X,24,0)</f>
        <v>700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767.4</v>
      </c>
      <c r="X64" s="15">
        <v>1000</v>
      </c>
      <c r="Y64" s="16">
        <f t="shared" si="12"/>
        <v>7.4276778733385456</v>
      </c>
      <c r="Z64" s="13">
        <f t="shared" si="13"/>
        <v>3.9093041438623928</v>
      </c>
      <c r="AA64" s="13"/>
      <c r="AB64" s="13"/>
      <c r="AC64" s="13"/>
      <c r="AD64" s="13">
        <f>VLOOKUP(A:A,[1]TDSheet!$A:$AD,30,0)</f>
        <v>1302</v>
      </c>
      <c r="AE64" s="13">
        <f>VLOOKUP(A:A,[1]TDSheet!$A:$AE,31,0)</f>
        <v>852</v>
      </c>
      <c r="AF64" s="13">
        <f>VLOOKUP(A:A,[1]TDSheet!$A:$AF,32,0)</f>
        <v>839.6</v>
      </c>
      <c r="AG64" s="13">
        <f>VLOOKUP(A:A,[1]TDSheet!$A:$AG,33,0)</f>
        <v>808.6</v>
      </c>
      <c r="AH64" s="13">
        <f>VLOOKUP(A:A,[3]TDSheet!$A:$D,4,0)</f>
        <v>888</v>
      </c>
      <c r="AI64" s="13">
        <f>VLOOKUP(A:A,[1]TDSheet!$A:$AI,35,0)</f>
        <v>0</v>
      </c>
      <c r="AJ64" s="13">
        <f t="shared" si="14"/>
        <v>400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1758</v>
      </c>
      <c r="D65" s="8">
        <v>4195</v>
      </c>
      <c r="E65" s="8">
        <v>3192</v>
      </c>
      <c r="F65" s="8">
        <v>2694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3241</v>
      </c>
      <c r="K65" s="13">
        <f t="shared" si="10"/>
        <v>-49</v>
      </c>
      <c r="L65" s="13">
        <f>VLOOKUP(A:A,[1]TDSheet!$A:$M,13,0)</f>
        <v>200</v>
      </c>
      <c r="M65" s="13">
        <f>VLOOKUP(A:A,[1]TDSheet!$A:$N,14,0)</f>
        <v>700</v>
      </c>
      <c r="N65" s="13">
        <f>VLOOKUP(A:A,[1]TDSheet!$A:$X,24,0)</f>
        <v>700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638.4</v>
      </c>
      <c r="X65" s="15">
        <v>450</v>
      </c>
      <c r="Y65" s="16">
        <f t="shared" si="12"/>
        <v>7.4310776942355892</v>
      </c>
      <c r="Z65" s="13">
        <f t="shared" si="13"/>
        <v>4.219924812030075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773.2</v>
      </c>
      <c r="AF65" s="13">
        <f>VLOOKUP(A:A,[1]TDSheet!$A:$AF,32,0)</f>
        <v>778.8</v>
      </c>
      <c r="AG65" s="13">
        <f>VLOOKUP(A:A,[1]TDSheet!$A:$AG,33,0)</f>
        <v>696.6</v>
      </c>
      <c r="AH65" s="13">
        <f>VLOOKUP(A:A,[3]TDSheet!$A:$D,4,0)</f>
        <v>634</v>
      </c>
      <c r="AI65" s="13">
        <f>VLOOKUP(A:A,[1]TDSheet!$A:$AI,35,0)</f>
        <v>0</v>
      </c>
      <c r="AJ65" s="13">
        <f t="shared" si="14"/>
        <v>180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264.18</v>
      </c>
      <c r="D66" s="8">
        <v>930.71299999999997</v>
      </c>
      <c r="E66" s="8">
        <v>588.44500000000005</v>
      </c>
      <c r="F66" s="8">
        <v>600.702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552.44299999999998</v>
      </c>
      <c r="K66" s="13">
        <f t="shared" si="10"/>
        <v>36.002000000000066</v>
      </c>
      <c r="L66" s="13">
        <f>VLOOKUP(A:A,[1]TDSheet!$A:$M,13,0)</f>
        <v>0</v>
      </c>
      <c r="M66" s="13">
        <f>VLOOKUP(A:A,[1]TDSheet!$A:$N,14,0)</f>
        <v>100</v>
      </c>
      <c r="N66" s="13">
        <f>VLOOKUP(A:A,[1]TDSheet!$A:$X,24,0)</f>
        <v>50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117.68900000000001</v>
      </c>
      <c r="X66" s="15">
        <v>120</v>
      </c>
      <c r="Y66" s="16">
        <f t="shared" si="12"/>
        <v>7.3983294955348411</v>
      </c>
      <c r="Z66" s="13">
        <f t="shared" si="13"/>
        <v>5.1041473714620738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165.13820000000001</v>
      </c>
      <c r="AF66" s="13">
        <f>VLOOKUP(A:A,[1]TDSheet!$A:$AF,32,0)</f>
        <v>135.94559999999998</v>
      </c>
      <c r="AG66" s="13">
        <f>VLOOKUP(A:A,[1]TDSheet!$A:$AG,33,0)</f>
        <v>136.72020000000001</v>
      </c>
      <c r="AH66" s="13">
        <f>VLOOKUP(A:A,[3]TDSheet!$A:$D,4,0)</f>
        <v>140.304</v>
      </c>
      <c r="AI66" s="13">
        <f>VLOOKUP(A:A,[1]TDSheet!$A:$AI,35,0)</f>
        <v>0</v>
      </c>
      <c r="AJ66" s="13">
        <f t="shared" si="14"/>
        <v>120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147.51599999999999</v>
      </c>
      <c r="D67" s="8">
        <v>308.08</v>
      </c>
      <c r="E67" s="8">
        <v>277.86599999999999</v>
      </c>
      <c r="F67" s="8">
        <v>174.98099999999999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256.017</v>
      </c>
      <c r="K67" s="13">
        <f t="shared" si="10"/>
        <v>21.84899999999999</v>
      </c>
      <c r="L67" s="13">
        <f>VLOOKUP(A:A,[1]TDSheet!$A:$M,13,0)</f>
        <v>80</v>
      </c>
      <c r="M67" s="13">
        <f>VLOOKUP(A:A,[1]TDSheet!$A:$N,14,0)</f>
        <v>60</v>
      </c>
      <c r="N67" s="13">
        <f>VLOOKUP(A:A,[1]TDSheet!$A:$X,24,0)</f>
        <v>50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55.5732</v>
      </c>
      <c r="X67" s="15">
        <v>50</v>
      </c>
      <c r="Y67" s="16">
        <f t="shared" si="12"/>
        <v>7.4672863898425863</v>
      </c>
      <c r="Z67" s="13">
        <f t="shared" si="13"/>
        <v>3.1486579862235753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47.580399999999997</v>
      </c>
      <c r="AF67" s="13">
        <f>VLOOKUP(A:A,[1]TDSheet!$A:$AF,32,0)</f>
        <v>56.971600000000002</v>
      </c>
      <c r="AG67" s="13">
        <f>VLOOKUP(A:A,[1]TDSheet!$A:$AG,33,0)</f>
        <v>52.696799999999996</v>
      </c>
      <c r="AH67" s="13">
        <f>VLOOKUP(A:A,[3]TDSheet!$A:$D,4,0)</f>
        <v>49.53</v>
      </c>
      <c r="AI67" s="13">
        <f>VLOOKUP(A:A,[1]TDSheet!$A:$AI,35,0)</f>
        <v>0</v>
      </c>
      <c r="AJ67" s="13">
        <f t="shared" si="14"/>
        <v>50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366.68200000000002</v>
      </c>
      <c r="D68" s="8">
        <v>865.99900000000002</v>
      </c>
      <c r="E68" s="8">
        <v>824.702</v>
      </c>
      <c r="F68" s="8">
        <v>398.78899999999999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777.57500000000005</v>
      </c>
      <c r="K68" s="13">
        <f t="shared" si="10"/>
        <v>47.126999999999953</v>
      </c>
      <c r="L68" s="13">
        <f>VLOOKUP(A:A,[1]TDSheet!$A:$M,13,0)</f>
        <v>400</v>
      </c>
      <c r="M68" s="13">
        <f>VLOOKUP(A:A,[1]TDSheet!$A:$N,14,0)</f>
        <v>300</v>
      </c>
      <c r="N68" s="13">
        <f>VLOOKUP(A:A,[1]TDSheet!$A:$X,24,0)</f>
        <v>250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164.94040000000001</v>
      </c>
      <c r="X68" s="15">
        <v>300</v>
      </c>
      <c r="Y68" s="16">
        <f t="shared" si="12"/>
        <v>9.9962713804501497</v>
      </c>
      <c r="Z68" s="13">
        <f t="shared" si="13"/>
        <v>2.4177763604307976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158.24520000000001</v>
      </c>
      <c r="AF68" s="13">
        <f>VLOOKUP(A:A,[1]TDSheet!$A:$AF,32,0)</f>
        <v>157.5222</v>
      </c>
      <c r="AG68" s="13">
        <f>VLOOKUP(A:A,[1]TDSheet!$A:$AG,33,0)</f>
        <v>143.8614</v>
      </c>
      <c r="AH68" s="13">
        <f>VLOOKUP(A:A,[3]TDSheet!$A:$D,4,0)</f>
        <v>235.09200000000001</v>
      </c>
      <c r="AI68" s="13" t="str">
        <f>VLOOKUP(A:A,[1]TDSheet!$A:$AI,35,0)</f>
        <v>сниж</v>
      </c>
      <c r="AJ68" s="13">
        <f t="shared" si="14"/>
        <v>300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114.34699999999999</v>
      </c>
      <c r="D69" s="8">
        <v>487.86799999999999</v>
      </c>
      <c r="E69" s="8">
        <v>340.17099999999999</v>
      </c>
      <c r="F69" s="8">
        <v>257.69600000000003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361.577</v>
      </c>
      <c r="K69" s="13">
        <f t="shared" si="10"/>
        <v>-21.406000000000006</v>
      </c>
      <c r="L69" s="13">
        <f>VLOOKUP(A:A,[1]TDSheet!$A:$M,13,0)</f>
        <v>0</v>
      </c>
      <c r="M69" s="13">
        <f>VLOOKUP(A:A,[1]TDSheet!$A:$N,14,0)</f>
        <v>0</v>
      </c>
      <c r="N69" s="13">
        <f>VLOOKUP(A:A,[1]TDSheet!$A:$X,24,0)</f>
        <v>100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68.034199999999998</v>
      </c>
      <c r="X69" s="15">
        <v>140</v>
      </c>
      <c r="Y69" s="16">
        <f t="shared" si="12"/>
        <v>7.3153796178980581</v>
      </c>
      <c r="Z69" s="13">
        <f t="shared" si="13"/>
        <v>3.7877420473820522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70.030600000000007</v>
      </c>
      <c r="AF69" s="13">
        <f>VLOOKUP(A:A,[1]TDSheet!$A:$AF,32,0)</f>
        <v>63.776800000000001</v>
      </c>
      <c r="AG69" s="13">
        <f>VLOOKUP(A:A,[1]TDSheet!$A:$AG,33,0)</f>
        <v>67.5244</v>
      </c>
      <c r="AH69" s="13">
        <f>VLOOKUP(A:A,[3]TDSheet!$A:$D,4,0)</f>
        <v>81.606999999999999</v>
      </c>
      <c r="AI69" s="13">
        <f>VLOOKUP(A:A,[1]TDSheet!$A:$AI,35,0)</f>
        <v>0</v>
      </c>
      <c r="AJ69" s="13">
        <f t="shared" si="14"/>
        <v>140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68</v>
      </c>
      <c r="D70" s="8">
        <v>225</v>
      </c>
      <c r="E70" s="8">
        <v>145</v>
      </c>
      <c r="F70" s="8">
        <v>147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154</v>
      </c>
      <c r="K70" s="13">
        <f t="shared" si="10"/>
        <v>-9</v>
      </c>
      <c r="L70" s="13">
        <f>VLOOKUP(A:A,[1]TDSheet!$A:$M,13,0)</f>
        <v>0</v>
      </c>
      <c r="M70" s="13">
        <f>VLOOKUP(A:A,[1]TDSheet!$A:$N,14,0)</f>
        <v>0</v>
      </c>
      <c r="N70" s="13">
        <f>VLOOKUP(A:A,[1]TDSheet!$A:$X,24,0)</f>
        <v>70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29</v>
      </c>
      <c r="X70" s="15"/>
      <c r="Y70" s="16">
        <f t="shared" si="12"/>
        <v>7.4827586206896548</v>
      </c>
      <c r="Z70" s="13">
        <f t="shared" si="13"/>
        <v>5.068965517241379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37</v>
      </c>
      <c r="AF70" s="13">
        <f>VLOOKUP(A:A,[1]TDSheet!$A:$AF,32,0)</f>
        <v>26.8</v>
      </c>
      <c r="AG70" s="13">
        <f>VLOOKUP(A:A,[1]TDSheet!$A:$AG,33,0)</f>
        <v>32.799999999999997</v>
      </c>
      <c r="AH70" s="13">
        <f>VLOOKUP(A:A,[3]TDSheet!$A:$D,4,0)</f>
        <v>17</v>
      </c>
      <c r="AI70" s="13">
        <f>VLOOKUP(A:A,[1]TDSheet!$A:$AI,35,0)</f>
        <v>0</v>
      </c>
      <c r="AJ70" s="13">
        <f t="shared" si="14"/>
        <v>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317</v>
      </c>
      <c r="D71" s="8">
        <v>387</v>
      </c>
      <c r="E71" s="8">
        <v>351</v>
      </c>
      <c r="F71" s="8">
        <v>351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352</v>
      </c>
      <c r="K71" s="13">
        <f t="shared" si="10"/>
        <v>-1</v>
      </c>
      <c r="L71" s="13">
        <f>VLOOKUP(A:A,[1]TDSheet!$A:$M,13,0)</f>
        <v>0</v>
      </c>
      <c r="M71" s="13">
        <f>VLOOKUP(A:A,[1]TDSheet!$A:$N,14,0)</f>
        <v>40</v>
      </c>
      <c r="N71" s="13">
        <f>VLOOKUP(A:A,[1]TDSheet!$A:$X,24,0)</f>
        <v>70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70.2</v>
      </c>
      <c r="X71" s="15">
        <v>70</v>
      </c>
      <c r="Y71" s="16">
        <f t="shared" si="12"/>
        <v>7.5641025641025639</v>
      </c>
      <c r="Z71" s="13">
        <f t="shared" si="13"/>
        <v>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94.2</v>
      </c>
      <c r="AF71" s="13">
        <f>VLOOKUP(A:A,[1]TDSheet!$A:$AF,32,0)</f>
        <v>104</v>
      </c>
      <c r="AG71" s="13">
        <f>VLOOKUP(A:A,[1]TDSheet!$A:$AG,33,0)</f>
        <v>80.8</v>
      </c>
      <c r="AH71" s="13">
        <f>VLOOKUP(A:A,[3]TDSheet!$A:$D,4,0)</f>
        <v>88</v>
      </c>
      <c r="AI71" s="13" t="str">
        <f>VLOOKUP(A:A,[1]TDSheet!$A:$AI,35,0)</f>
        <v>продсент</v>
      </c>
      <c r="AJ71" s="13">
        <f t="shared" si="14"/>
        <v>42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431</v>
      </c>
      <c r="D72" s="8">
        <v>598</v>
      </c>
      <c r="E72" s="8">
        <v>541</v>
      </c>
      <c r="F72" s="8">
        <v>474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552</v>
      </c>
      <c r="K72" s="13">
        <f t="shared" ref="K72:K111" si="15">E72-J72</f>
        <v>-11</v>
      </c>
      <c r="L72" s="13">
        <f>VLOOKUP(A:A,[1]TDSheet!$A:$M,13,0)</f>
        <v>120</v>
      </c>
      <c r="M72" s="13">
        <f>VLOOKUP(A:A,[1]TDSheet!$A:$N,14,0)</f>
        <v>60</v>
      </c>
      <c r="N72" s="13">
        <f>VLOOKUP(A:A,[1]TDSheet!$A:$X,24,0)</f>
        <v>110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1" si="16">(E72-AD72)/5</f>
        <v>108.2</v>
      </c>
      <c r="X72" s="15">
        <v>50</v>
      </c>
      <c r="Y72" s="16">
        <f t="shared" ref="Y72:Y111" si="17">(F72+L72+M72+N72+X72)/W72</f>
        <v>7.5231053604436227</v>
      </c>
      <c r="Z72" s="13">
        <f t="shared" ref="Z72:Z111" si="18">F72/W72</f>
        <v>4.3807763401109057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131.19999999999999</v>
      </c>
      <c r="AF72" s="13">
        <f>VLOOKUP(A:A,[1]TDSheet!$A:$AF,32,0)</f>
        <v>148.6</v>
      </c>
      <c r="AG72" s="13">
        <f>VLOOKUP(A:A,[1]TDSheet!$A:$AG,33,0)</f>
        <v>118.4</v>
      </c>
      <c r="AH72" s="13">
        <f>VLOOKUP(A:A,[3]TDSheet!$A:$D,4,0)</f>
        <v>103</v>
      </c>
      <c r="AI72" s="13" t="str">
        <f>VLOOKUP(A:A,[1]TDSheet!$A:$AI,35,0)</f>
        <v>продсент</v>
      </c>
      <c r="AJ72" s="13">
        <f t="shared" ref="AJ72:AJ111" si="19">X72*H72</f>
        <v>30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144.18799999999999</v>
      </c>
      <c r="D73" s="8">
        <v>405.93900000000002</v>
      </c>
      <c r="E73" s="8">
        <v>267.42599999999999</v>
      </c>
      <c r="F73" s="8">
        <v>148.096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274.37200000000001</v>
      </c>
      <c r="K73" s="13">
        <f t="shared" si="15"/>
        <v>-6.9460000000000264</v>
      </c>
      <c r="L73" s="13">
        <f>VLOOKUP(A:A,[1]TDSheet!$A:$M,13,0)</f>
        <v>0</v>
      </c>
      <c r="M73" s="13">
        <f>VLOOKUP(A:A,[1]TDSheet!$A:$N,14,0)</f>
        <v>0</v>
      </c>
      <c r="N73" s="13">
        <f>VLOOKUP(A:A,[1]TDSheet!$A:$X,24,0)</f>
        <v>50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53.485199999999999</v>
      </c>
      <c r="X73" s="15">
        <v>120</v>
      </c>
      <c r="Y73" s="16">
        <f t="shared" si="17"/>
        <v>5.9473648785084476</v>
      </c>
      <c r="Z73" s="13">
        <f t="shared" si="18"/>
        <v>2.7689155130765148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44.8108</v>
      </c>
      <c r="AF73" s="13">
        <f>VLOOKUP(A:A,[1]TDSheet!$A:$AF,32,0)</f>
        <v>51.682000000000002</v>
      </c>
      <c r="AG73" s="13">
        <f>VLOOKUP(A:A,[1]TDSheet!$A:$AG,33,0)</f>
        <v>47.747799999999998</v>
      </c>
      <c r="AH73" s="13">
        <f>VLOOKUP(A:A,[3]TDSheet!$A:$D,4,0)</f>
        <v>66.209999999999994</v>
      </c>
      <c r="AI73" s="13" t="str">
        <f>VLOOKUP(A:A,[1]TDSheet!$A:$AI,35,0)</f>
        <v>увел</v>
      </c>
      <c r="AJ73" s="13">
        <f t="shared" si="19"/>
        <v>120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281</v>
      </c>
      <c r="D74" s="8">
        <v>1402</v>
      </c>
      <c r="E74" s="8">
        <v>867</v>
      </c>
      <c r="F74" s="8">
        <v>809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864</v>
      </c>
      <c r="K74" s="13">
        <f t="shared" si="15"/>
        <v>3</v>
      </c>
      <c r="L74" s="13">
        <f>VLOOKUP(A:A,[1]TDSheet!$A:$M,13,0)</f>
        <v>0</v>
      </c>
      <c r="M74" s="13">
        <f>VLOOKUP(A:A,[1]TDSheet!$A:$N,14,0)</f>
        <v>80</v>
      </c>
      <c r="N74" s="13">
        <f>VLOOKUP(A:A,[1]TDSheet!$A:$X,24,0)</f>
        <v>150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173.4</v>
      </c>
      <c r="X74" s="15">
        <v>200</v>
      </c>
      <c r="Y74" s="16">
        <f t="shared" si="17"/>
        <v>7.1453287197231834</v>
      </c>
      <c r="Z74" s="13">
        <f t="shared" si="18"/>
        <v>4.6655132641291805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202.6</v>
      </c>
      <c r="AF74" s="13">
        <f>VLOOKUP(A:A,[1]TDSheet!$A:$AF,32,0)</f>
        <v>181.4</v>
      </c>
      <c r="AG74" s="13">
        <f>VLOOKUP(A:A,[1]TDSheet!$A:$AG,33,0)</f>
        <v>195.2</v>
      </c>
      <c r="AH74" s="13">
        <f>VLOOKUP(A:A,[3]TDSheet!$A:$D,4,0)</f>
        <v>217</v>
      </c>
      <c r="AI74" s="13" t="str">
        <f>VLOOKUP(A:A,[1]TDSheet!$A:$AI,35,0)</f>
        <v>оконч</v>
      </c>
      <c r="AJ74" s="13">
        <f t="shared" si="19"/>
        <v>120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408</v>
      </c>
      <c r="D75" s="8">
        <v>1392</v>
      </c>
      <c r="E75" s="8">
        <v>982</v>
      </c>
      <c r="F75" s="8">
        <v>800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990</v>
      </c>
      <c r="K75" s="13">
        <f t="shared" si="15"/>
        <v>-8</v>
      </c>
      <c r="L75" s="13">
        <f>VLOOKUP(A:A,[1]TDSheet!$A:$M,13,0)</f>
        <v>0</v>
      </c>
      <c r="M75" s="13">
        <f>VLOOKUP(A:A,[1]TDSheet!$A:$N,14,0)</f>
        <v>200</v>
      </c>
      <c r="N75" s="13">
        <f>VLOOKUP(A:A,[1]TDSheet!$A:$X,24,0)</f>
        <v>220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196.4</v>
      </c>
      <c r="X75" s="15">
        <v>220</v>
      </c>
      <c r="Y75" s="16">
        <f t="shared" si="17"/>
        <v>7.3319755600814664</v>
      </c>
      <c r="Z75" s="13">
        <f t="shared" si="18"/>
        <v>4.0733197556008145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255</v>
      </c>
      <c r="AF75" s="13">
        <f>VLOOKUP(A:A,[1]TDSheet!$A:$AF,32,0)</f>
        <v>214.4</v>
      </c>
      <c r="AG75" s="13">
        <f>VLOOKUP(A:A,[1]TDSheet!$A:$AG,33,0)</f>
        <v>210.2</v>
      </c>
      <c r="AH75" s="13">
        <f>VLOOKUP(A:A,[3]TDSheet!$A:$D,4,0)</f>
        <v>185</v>
      </c>
      <c r="AI75" s="13">
        <f>VLOOKUP(A:A,[1]TDSheet!$A:$AI,35,0)</f>
        <v>0</v>
      </c>
      <c r="AJ75" s="13">
        <f t="shared" si="19"/>
        <v>132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64</v>
      </c>
      <c r="D76" s="8">
        <v>1477</v>
      </c>
      <c r="E76" s="8">
        <v>924</v>
      </c>
      <c r="F76" s="8">
        <v>611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955</v>
      </c>
      <c r="K76" s="13">
        <f t="shared" si="15"/>
        <v>-31</v>
      </c>
      <c r="L76" s="13">
        <f>VLOOKUP(A:A,[1]TDSheet!$A:$M,13,0)</f>
        <v>150</v>
      </c>
      <c r="M76" s="13">
        <f>VLOOKUP(A:A,[1]TDSheet!$A:$N,14,0)</f>
        <v>150</v>
      </c>
      <c r="N76" s="13">
        <f>VLOOKUP(A:A,[1]TDSheet!$A:$X,24,0)</f>
        <v>250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184.8</v>
      </c>
      <c r="X76" s="15">
        <v>250</v>
      </c>
      <c r="Y76" s="16">
        <f t="shared" si="17"/>
        <v>7.6352813852813846</v>
      </c>
      <c r="Z76" s="13">
        <f t="shared" si="18"/>
        <v>3.306277056277056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95</v>
      </c>
      <c r="AF76" s="13">
        <f>VLOOKUP(A:A,[1]TDSheet!$A:$AF,32,0)</f>
        <v>155.6</v>
      </c>
      <c r="AG76" s="13">
        <f>VLOOKUP(A:A,[1]TDSheet!$A:$AG,33,0)</f>
        <v>123.2</v>
      </c>
      <c r="AH76" s="13">
        <f>VLOOKUP(A:A,[3]TDSheet!$A:$D,4,0)</f>
        <v>186</v>
      </c>
      <c r="AI76" s="13">
        <f>VLOOKUP(A:A,[1]TDSheet!$A:$AI,35,0)</f>
        <v>0</v>
      </c>
      <c r="AJ76" s="13">
        <f t="shared" si="19"/>
        <v>100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157</v>
      </c>
      <c r="D77" s="8">
        <v>1126</v>
      </c>
      <c r="E77" s="8">
        <v>1264</v>
      </c>
      <c r="F77" s="8">
        <v>-8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1376</v>
      </c>
      <c r="K77" s="13">
        <f t="shared" si="15"/>
        <v>-112</v>
      </c>
      <c r="L77" s="13">
        <f>VLOOKUP(A:A,[1]TDSheet!$A:$M,13,0)</f>
        <v>300</v>
      </c>
      <c r="M77" s="13">
        <f>VLOOKUP(A:A,[1]TDSheet!$A:$N,14,0)</f>
        <v>250</v>
      </c>
      <c r="N77" s="13">
        <f>VLOOKUP(A:A,[1]TDSheet!$A:$X,24,0)</f>
        <v>350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252.8</v>
      </c>
      <c r="X77" s="15">
        <v>500</v>
      </c>
      <c r="Y77" s="16">
        <f t="shared" si="17"/>
        <v>5.5063291139240507</v>
      </c>
      <c r="Z77" s="13">
        <f t="shared" si="18"/>
        <v>-3.164556962025316E-2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152.4</v>
      </c>
      <c r="AF77" s="13">
        <f>VLOOKUP(A:A,[1]TDSheet!$A:$AF,32,0)</f>
        <v>221.6</v>
      </c>
      <c r="AG77" s="13">
        <f>VLOOKUP(A:A,[1]TDSheet!$A:$AG,33,0)</f>
        <v>92</v>
      </c>
      <c r="AH77" s="13">
        <f>VLOOKUP(A:A,[3]TDSheet!$A:$D,4,0)</f>
        <v>254</v>
      </c>
      <c r="AI77" s="13">
        <f>VLOOKUP(A:A,[1]TDSheet!$A:$AI,35,0)</f>
        <v>0</v>
      </c>
      <c r="AJ77" s="13">
        <f t="shared" si="19"/>
        <v>165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365</v>
      </c>
      <c r="D78" s="8">
        <v>753</v>
      </c>
      <c r="E78" s="8">
        <v>708</v>
      </c>
      <c r="F78" s="8">
        <v>388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771</v>
      </c>
      <c r="K78" s="13">
        <f t="shared" si="15"/>
        <v>-63</v>
      </c>
      <c r="L78" s="13">
        <f>VLOOKUP(A:A,[1]TDSheet!$A:$M,13,0)</f>
        <v>180</v>
      </c>
      <c r="M78" s="13">
        <f>VLOOKUP(A:A,[1]TDSheet!$A:$N,14,0)</f>
        <v>170</v>
      </c>
      <c r="N78" s="13">
        <f>VLOOKUP(A:A,[1]TDSheet!$A:$X,24,0)</f>
        <v>220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141.6</v>
      </c>
      <c r="X78" s="15">
        <v>100</v>
      </c>
      <c r="Y78" s="16">
        <f t="shared" si="17"/>
        <v>7.4717514124293789</v>
      </c>
      <c r="Z78" s="13">
        <f t="shared" si="18"/>
        <v>2.7401129943502824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116.2</v>
      </c>
      <c r="AF78" s="13">
        <f>VLOOKUP(A:A,[1]TDSheet!$A:$AF,32,0)</f>
        <v>152.80000000000001</v>
      </c>
      <c r="AG78" s="13">
        <f>VLOOKUP(A:A,[1]TDSheet!$A:$AG,33,0)</f>
        <v>128.6</v>
      </c>
      <c r="AH78" s="13">
        <f>VLOOKUP(A:A,[3]TDSheet!$A:$D,4,0)</f>
        <v>133</v>
      </c>
      <c r="AI78" s="13">
        <f>VLOOKUP(A:A,[1]TDSheet!$A:$AI,35,0)</f>
        <v>0</v>
      </c>
      <c r="AJ78" s="13">
        <f t="shared" si="19"/>
        <v>35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176</v>
      </c>
      <c r="D79" s="8">
        <v>383</v>
      </c>
      <c r="E79" s="8">
        <v>272</v>
      </c>
      <c r="F79" s="8">
        <v>244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291</v>
      </c>
      <c r="K79" s="13">
        <f t="shared" si="15"/>
        <v>-19</v>
      </c>
      <c r="L79" s="13">
        <f>VLOOKUP(A:A,[1]TDSheet!$A:$M,13,0)</f>
        <v>0</v>
      </c>
      <c r="M79" s="13">
        <f>VLOOKUP(A:A,[1]TDSheet!$A:$N,14,0)</f>
        <v>20</v>
      </c>
      <c r="N79" s="13">
        <f>VLOOKUP(A:A,[1]TDSheet!$A:$X,24,0)</f>
        <v>30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54.4</v>
      </c>
      <c r="X79" s="15">
        <v>110</v>
      </c>
      <c r="Y79" s="16">
        <f t="shared" si="17"/>
        <v>7.4264705882352944</v>
      </c>
      <c r="Z79" s="13">
        <f t="shared" si="18"/>
        <v>4.4852941176470589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80.599999999999994</v>
      </c>
      <c r="AF79" s="13">
        <f>VLOOKUP(A:A,[1]TDSheet!$A:$AF,32,0)</f>
        <v>71.599999999999994</v>
      </c>
      <c r="AG79" s="13">
        <f>VLOOKUP(A:A,[1]TDSheet!$A:$AG,33,0)</f>
        <v>62.6</v>
      </c>
      <c r="AH79" s="13">
        <f>VLOOKUP(A:A,[3]TDSheet!$A:$D,4,0)</f>
        <v>87</v>
      </c>
      <c r="AI79" s="13">
        <f>VLOOKUP(A:A,[1]TDSheet!$A:$AI,35,0)</f>
        <v>0</v>
      </c>
      <c r="AJ79" s="13">
        <f t="shared" si="19"/>
        <v>36.300000000000004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1418</v>
      </c>
      <c r="D80" s="8">
        <v>10380</v>
      </c>
      <c r="E80" s="8">
        <v>7655</v>
      </c>
      <c r="F80" s="8">
        <v>4014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7753</v>
      </c>
      <c r="K80" s="13">
        <f t="shared" si="15"/>
        <v>-98</v>
      </c>
      <c r="L80" s="13">
        <f>VLOOKUP(A:A,[1]TDSheet!$A:$M,13,0)</f>
        <v>0</v>
      </c>
      <c r="M80" s="13">
        <f>VLOOKUP(A:A,[1]TDSheet!$A:$N,14,0)</f>
        <v>800</v>
      </c>
      <c r="N80" s="13">
        <f>VLOOKUP(A:A,[1]TDSheet!$A:$X,24,0)</f>
        <v>800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970.6</v>
      </c>
      <c r="X80" s="15">
        <v>1200</v>
      </c>
      <c r="Y80" s="16">
        <f t="shared" si="17"/>
        <v>7.0203997527302695</v>
      </c>
      <c r="Z80" s="13">
        <f t="shared" si="18"/>
        <v>4.1355862353183594</v>
      </c>
      <c r="AA80" s="13"/>
      <c r="AB80" s="13"/>
      <c r="AC80" s="13"/>
      <c r="AD80" s="13">
        <f>VLOOKUP(A:A,[1]TDSheet!$A:$AD,30,0)</f>
        <v>2802</v>
      </c>
      <c r="AE80" s="13">
        <f>VLOOKUP(A:A,[1]TDSheet!$A:$AE,31,0)</f>
        <v>977.2</v>
      </c>
      <c r="AF80" s="13">
        <f>VLOOKUP(A:A,[1]TDSheet!$A:$AF,32,0)</f>
        <v>1025.2</v>
      </c>
      <c r="AG80" s="13">
        <f>VLOOKUP(A:A,[1]TDSheet!$A:$AG,33,0)</f>
        <v>1059.2</v>
      </c>
      <c r="AH80" s="13">
        <f>VLOOKUP(A:A,[3]TDSheet!$A:$D,4,0)</f>
        <v>1082</v>
      </c>
      <c r="AI80" s="13" t="str">
        <f>VLOOKUP(A:A,[1]TDSheet!$A:$AI,35,0)</f>
        <v>оконч</v>
      </c>
      <c r="AJ80" s="13">
        <f t="shared" si="19"/>
        <v>420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4711</v>
      </c>
      <c r="D81" s="8">
        <v>12897</v>
      </c>
      <c r="E81" s="8">
        <v>9906</v>
      </c>
      <c r="F81" s="8">
        <v>7635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9979</v>
      </c>
      <c r="K81" s="13">
        <f t="shared" si="15"/>
        <v>-73</v>
      </c>
      <c r="L81" s="13">
        <f>VLOOKUP(A:A,[1]TDSheet!$A:$M,13,0)</f>
        <v>2500</v>
      </c>
      <c r="M81" s="13">
        <f>VLOOKUP(A:A,[1]TDSheet!$A:$N,14,0)</f>
        <v>2000</v>
      </c>
      <c r="N81" s="13">
        <f>VLOOKUP(A:A,[1]TDSheet!$A:$X,24,0)</f>
        <v>1500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1981.2</v>
      </c>
      <c r="X81" s="15">
        <v>2200</v>
      </c>
      <c r="Y81" s="16">
        <f t="shared" si="17"/>
        <v>7.9926307288512008</v>
      </c>
      <c r="Z81" s="13">
        <f t="shared" si="18"/>
        <v>3.8537250151423379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2348.4</v>
      </c>
      <c r="AF81" s="13">
        <f>VLOOKUP(A:A,[1]TDSheet!$A:$AF,32,0)</f>
        <v>2268.1999999999998</v>
      </c>
      <c r="AG81" s="13">
        <f>VLOOKUP(A:A,[1]TDSheet!$A:$AG,33,0)</f>
        <v>2072.4</v>
      </c>
      <c r="AH81" s="13">
        <f>VLOOKUP(A:A,[3]TDSheet!$A:$D,4,0)</f>
        <v>2312</v>
      </c>
      <c r="AI81" s="13" t="str">
        <f>VLOOKUP(A:A,[1]TDSheet!$A:$AI,35,0)</f>
        <v>ябсент</v>
      </c>
      <c r="AJ81" s="13">
        <f t="shared" si="19"/>
        <v>770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307</v>
      </c>
      <c r="D82" s="8">
        <v>899</v>
      </c>
      <c r="E82" s="8">
        <v>530</v>
      </c>
      <c r="F82" s="8">
        <v>673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537</v>
      </c>
      <c r="K82" s="13">
        <f t="shared" si="15"/>
        <v>-7</v>
      </c>
      <c r="L82" s="13">
        <f>VLOOKUP(A:A,[1]TDSheet!$A:$M,13,0)</f>
        <v>0</v>
      </c>
      <c r="M82" s="13">
        <f>VLOOKUP(A:A,[1]TDSheet!$A:$N,14,0)</f>
        <v>0</v>
      </c>
      <c r="N82" s="13">
        <f>VLOOKUP(A:A,[1]TDSheet!$A:$X,24,0)</f>
        <v>50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106</v>
      </c>
      <c r="X82" s="15">
        <v>70</v>
      </c>
      <c r="Y82" s="16">
        <f t="shared" si="17"/>
        <v>7.4811320754716979</v>
      </c>
      <c r="Z82" s="13">
        <f t="shared" si="18"/>
        <v>6.3490566037735849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134</v>
      </c>
      <c r="AF82" s="13">
        <f>VLOOKUP(A:A,[1]TDSheet!$A:$AF,32,0)</f>
        <v>157.19999999999999</v>
      </c>
      <c r="AG82" s="13">
        <f>VLOOKUP(A:A,[1]TDSheet!$A:$AG,33,0)</f>
        <v>148.6</v>
      </c>
      <c r="AH82" s="13">
        <f>VLOOKUP(A:A,[3]TDSheet!$A:$D,4,0)</f>
        <v>90</v>
      </c>
      <c r="AI82" s="13">
        <f>VLOOKUP(A:A,[1]TDSheet!$A:$AI,35,0)</f>
        <v>0</v>
      </c>
      <c r="AJ82" s="13">
        <f t="shared" si="19"/>
        <v>28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453.10899999999998</v>
      </c>
      <c r="D83" s="8">
        <v>891.06700000000001</v>
      </c>
      <c r="E83" s="8">
        <v>512.32500000000005</v>
      </c>
      <c r="F83" s="8">
        <v>749.64400000000001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575.95000000000005</v>
      </c>
      <c r="K83" s="13">
        <f t="shared" si="15"/>
        <v>-63.625</v>
      </c>
      <c r="L83" s="13">
        <f>VLOOKUP(A:A,[1]TDSheet!$A:$M,13,0)</f>
        <v>0</v>
      </c>
      <c r="M83" s="13">
        <f>VLOOKUP(A:A,[1]TDSheet!$A:$N,14,0)</f>
        <v>100</v>
      </c>
      <c r="N83" s="13">
        <f>VLOOKUP(A:A,[1]TDSheet!$A:$X,24,0)</f>
        <v>60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102.465</v>
      </c>
      <c r="X83" s="15"/>
      <c r="Y83" s="16">
        <f t="shared" si="17"/>
        <v>8.8776069877519159</v>
      </c>
      <c r="Z83" s="13">
        <f t="shared" si="18"/>
        <v>7.3160981798662954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177.5086</v>
      </c>
      <c r="AF83" s="13">
        <f>VLOOKUP(A:A,[1]TDSheet!$A:$AF,32,0)</f>
        <v>180.15440000000001</v>
      </c>
      <c r="AG83" s="13">
        <f>VLOOKUP(A:A,[1]TDSheet!$A:$AG,33,0)</f>
        <v>157.8554</v>
      </c>
      <c r="AH83" s="13">
        <f>VLOOKUP(A:A,[3]TDSheet!$A:$D,4,0)</f>
        <v>28.731000000000002</v>
      </c>
      <c r="AI83" s="13">
        <f>VLOOKUP(A:A,[1]TDSheet!$A:$AI,35,0)</f>
        <v>0</v>
      </c>
      <c r="AJ83" s="13">
        <f t="shared" si="19"/>
        <v>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173</v>
      </c>
      <c r="D84" s="8">
        <v>463</v>
      </c>
      <c r="E84" s="8">
        <v>373</v>
      </c>
      <c r="F84" s="8">
        <v>232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413</v>
      </c>
      <c r="K84" s="13">
        <f t="shared" si="15"/>
        <v>-40</v>
      </c>
      <c r="L84" s="13">
        <f>VLOOKUP(A:A,[1]TDSheet!$A:$M,13,0)</f>
        <v>100</v>
      </c>
      <c r="M84" s="13">
        <f>VLOOKUP(A:A,[1]TDSheet!$A:$N,14,0)</f>
        <v>100</v>
      </c>
      <c r="N84" s="13">
        <f>VLOOKUP(A:A,[1]TDSheet!$A:$X,24,0)</f>
        <v>80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74.599999999999994</v>
      </c>
      <c r="X84" s="15">
        <v>50</v>
      </c>
      <c r="Y84" s="16">
        <f t="shared" si="17"/>
        <v>7.5335120643431637</v>
      </c>
      <c r="Z84" s="13">
        <f t="shared" si="18"/>
        <v>3.1099195710455767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90</v>
      </c>
      <c r="AF84" s="13">
        <f>VLOOKUP(A:A,[1]TDSheet!$A:$AF,32,0)</f>
        <v>75.2</v>
      </c>
      <c r="AG84" s="13">
        <f>VLOOKUP(A:A,[1]TDSheet!$A:$AG,33,0)</f>
        <v>73.599999999999994</v>
      </c>
      <c r="AH84" s="13">
        <f>VLOOKUP(A:A,[3]TDSheet!$A:$D,4,0)</f>
        <v>58</v>
      </c>
      <c r="AI84" s="13">
        <f>VLOOKUP(A:A,[1]TDSheet!$A:$AI,35,0)</f>
        <v>0</v>
      </c>
      <c r="AJ84" s="13">
        <f t="shared" si="19"/>
        <v>20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52.905000000000001</v>
      </c>
      <c r="D85" s="8">
        <v>105.37</v>
      </c>
      <c r="E85" s="8">
        <v>81.054000000000002</v>
      </c>
      <c r="F85" s="8">
        <v>77.221000000000004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79.11</v>
      </c>
      <c r="K85" s="13">
        <f t="shared" si="15"/>
        <v>1.9440000000000026</v>
      </c>
      <c r="L85" s="13">
        <f>VLOOKUP(A:A,[1]TDSheet!$A:$M,13,0)</f>
        <v>0</v>
      </c>
      <c r="M85" s="13">
        <f>VLOOKUP(A:A,[1]TDSheet!$A:$N,14,0)</f>
        <v>20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16.210799999999999</v>
      </c>
      <c r="X85" s="15">
        <v>30</v>
      </c>
      <c r="Y85" s="16">
        <f t="shared" si="17"/>
        <v>7.8479162040121411</v>
      </c>
      <c r="Z85" s="13">
        <f t="shared" si="18"/>
        <v>4.7635526932662184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18.344999999999999</v>
      </c>
      <c r="AF85" s="13">
        <f>VLOOKUP(A:A,[1]TDSheet!$A:$AF,32,0)</f>
        <v>18.098800000000001</v>
      </c>
      <c r="AG85" s="13">
        <f>VLOOKUP(A:A,[1]TDSheet!$A:$AG,33,0)</f>
        <v>17.0274</v>
      </c>
      <c r="AH85" s="13">
        <f>VLOOKUP(A:A,[3]TDSheet!$A:$D,4,0)</f>
        <v>20.228999999999999</v>
      </c>
      <c r="AI85" s="13">
        <f>VLOOKUP(A:A,[1]TDSheet!$A:$AI,35,0)</f>
        <v>0</v>
      </c>
      <c r="AJ85" s="13">
        <f t="shared" si="19"/>
        <v>30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843</v>
      </c>
      <c r="D86" s="8">
        <v>742</v>
      </c>
      <c r="E86" s="8">
        <v>1036</v>
      </c>
      <c r="F86" s="8">
        <v>518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1066</v>
      </c>
      <c r="K86" s="13">
        <f t="shared" si="15"/>
        <v>-30</v>
      </c>
      <c r="L86" s="13">
        <f>VLOOKUP(A:A,[1]TDSheet!$A:$M,13,0)</f>
        <v>400</v>
      </c>
      <c r="M86" s="13">
        <f>VLOOKUP(A:A,[1]TDSheet!$A:$N,14,0)</f>
        <v>250</v>
      </c>
      <c r="N86" s="13">
        <f>VLOOKUP(A:A,[1]TDSheet!$A:$X,24,0)</f>
        <v>250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207.2</v>
      </c>
      <c r="X86" s="15">
        <v>150</v>
      </c>
      <c r="Y86" s="16">
        <f t="shared" si="17"/>
        <v>7.5675675675675675</v>
      </c>
      <c r="Z86" s="13">
        <f t="shared" si="18"/>
        <v>2.5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210.4</v>
      </c>
      <c r="AF86" s="13">
        <f>VLOOKUP(A:A,[1]TDSheet!$A:$AF,32,0)</f>
        <v>253</v>
      </c>
      <c r="AG86" s="13">
        <f>VLOOKUP(A:A,[1]TDSheet!$A:$AG,33,0)</f>
        <v>188</v>
      </c>
      <c r="AH86" s="13">
        <f>VLOOKUP(A:A,[3]TDSheet!$A:$D,4,0)</f>
        <v>81</v>
      </c>
      <c r="AI86" s="13">
        <f>VLOOKUP(A:A,[1]TDSheet!$A:$AI,35,0)</f>
        <v>0</v>
      </c>
      <c r="AJ86" s="13">
        <f t="shared" si="19"/>
        <v>30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180</v>
      </c>
      <c r="D87" s="8">
        <v>633</v>
      </c>
      <c r="E87" s="8">
        <v>391</v>
      </c>
      <c r="F87" s="8">
        <v>410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394</v>
      </c>
      <c r="K87" s="13">
        <f t="shared" si="15"/>
        <v>-3</v>
      </c>
      <c r="L87" s="13">
        <f>VLOOKUP(A:A,[1]TDSheet!$A:$M,13,0)</f>
        <v>200</v>
      </c>
      <c r="M87" s="13">
        <f>VLOOKUP(A:A,[1]TDSheet!$A:$N,14,0)</f>
        <v>150</v>
      </c>
      <c r="N87" s="13">
        <f>VLOOKUP(A:A,[1]TDSheet!$A:$X,24,0)</f>
        <v>50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78.2</v>
      </c>
      <c r="X87" s="15">
        <v>150</v>
      </c>
      <c r="Y87" s="16">
        <f t="shared" si="17"/>
        <v>12.276214833759591</v>
      </c>
      <c r="Z87" s="13">
        <f t="shared" si="18"/>
        <v>5.242966751918158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103.2</v>
      </c>
      <c r="AF87" s="13">
        <f>VLOOKUP(A:A,[1]TDSheet!$A:$AF,32,0)</f>
        <v>92.4</v>
      </c>
      <c r="AG87" s="13">
        <f>VLOOKUP(A:A,[1]TDSheet!$A:$AG,33,0)</f>
        <v>100.2</v>
      </c>
      <c r="AH87" s="13">
        <f>VLOOKUP(A:A,[3]TDSheet!$A:$D,4,0)</f>
        <v>95</v>
      </c>
      <c r="AI87" s="13" t="str">
        <f>VLOOKUP(A:A,[1]TDSheet!$A:$AI,35,0)</f>
        <v>мелакц</v>
      </c>
      <c r="AJ87" s="13">
        <f t="shared" si="19"/>
        <v>45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200.21299999999999</v>
      </c>
      <c r="D88" s="8">
        <v>762.74900000000002</v>
      </c>
      <c r="E88" s="8">
        <v>423.16899999999998</v>
      </c>
      <c r="F88" s="8">
        <v>508.178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458.61</v>
      </c>
      <c r="K88" s="13">
        <f t="shared" si="15"/>
        <v>-35.441000000000031</v>
      </c>
      <c r="L88" s="13">
        <f>VLOOKUP(A:A,[1]TDSheet!$A:$M,13,0)</f>
        <v>0</v>
      </c>
      <c r="M88" s="13">
        <f>VLOOKUP(A:A,[1]TDSheet!$A:$N,14,0)</f>
        <v>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84.633799999999994</v>
      </c>
      <c r="X88" s="15">
        <v>100</v>
      </c>
      <c r="Y88" s="16">
        <f t="shared" si="17"/>
        <v>7.1859942481609007</v>
      </c>
      <c r="Z88" s="13">
        <f t="shared" si="18"/>
        <v>6.0044332169889572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93.004400000000004</v>
      </c>
      <c r="AF88" s="13">
        <f>VLOOKUP(A:A,[1]TDSheet!$A:$AF,32,0)</f>
        <v>102.41980000000001</v>
      </c>
      <c r="AG88" s="13">
        <f>VLOOKUP(A:A,[1]TDSheet!$A:$AG,33,0)</f>
        <v>104.6908</v>
      </c>
      <c r="AH88" s="13">
        <f>VLOOKUP(A:A,[3]TDSheet!$A:$D,4,0)</f>
        <v>112.43300000000001</v>
      </c>
      <c r="AI88" s="13">
        <f>VLOOKUP(A:A,[1]TDSheet!$A:$AI,35,0)</f>
        <v>0</v>
      </c>
      <c r="AJ88" s="13">
        <f t="shared" si="19"/>
        <v>100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2323.3310000000001</v>
      </c>
      <c r="D89" s="8">
        <v>6626.4359999999997</v>
      </c>
      <c r="E89" s="8">
        <v>4952.2740000000003</v>
      </c>
      <c r="F89" s="8">
        <v>3952.3649999999998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4996.3310000000001</v>
      </c>
      <c r="K89" s="13">
        <f t="shared" si="15"/>
        <v>-44.056999999999789</v>
      </c>
      <c r="L89" s="13">
        <f>VLOOKUP(A:A,[1]TDSheet!$A:$M,13,0)</f>
        <v>0</v>
      </c>
      <c r="M89" s="13">
        <f>VLOOKUP(A:A,[1]TDSheet!$A:$N,14,0)</f>
        <v>900</v>
      </c>
      <c r="N89" s="13">
        <f>VLOOKUP(A:A,[1]TDSheet!$A:$X,24,0)</f>
        <v>1000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990.45480000000009</v>
      </c>
      <c r="X89" s="15">
        <v>900</v>
      </c>
      <c r="Y89" s="16">
        <f t="shared" si="17"/>
        <v>6.8174388169959892</v>
      </c>
      <c r="Z89" s="13">
        <f t="shared" si="18"/>
        <v>3.9904546880887439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934.95759999999996</v>
      </c>
      <c r="AF89" s="13">
        <f>VLOOKUP(A:A,[1]TDSheet!$A:$AF,32,0)</f>
        <v>1056.9248</v>
      </c>
      <c r="AG89" s="13">
        <f>VLOOKUP(A:A,[1]TDSheet!$A:$AG,33,0)</f>
        <v>1017.7314</v>
      </c>
      <c r="AH89" s="13">
        <f>VLOOKUP(A:A,[3]TDSheet!$A:$D,4,0)</f>
        <v>1263.672</v>
      </c>
      <c r="AI89" s="13" t="str">
        <f>VLOOKUP(A:A,[1]TDSheet!$A:$AI,35,0)</f>
        <v>оконч</v>
      </c>
      <c r="AJ89" s="13">
        <f t="shared" si="19"/>
        <v>900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1854.674</v>
      </c>
      <c r="D90" s="8">
        <v>8473.1810000000005</v>
      </c>
      <c r="E90" s="8">
        <v>5388.3509999999997</v>
      </c>
      <c r="F90" s="8">
        <v>4895.07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5483.4440000000004</v>
      </c>
      <c r="K90" s="13">
        <f t="shared" si="15"/>
        <v>-95.093000000000757</v>
      </c>
      <c r="L90" s="13">
        <f>VLOOKUP(A:A,[1]TDSheet!$A:$M,13,0)</f>
        <v>1700</v>
      </c>
      <c r="M90" s="13">
        <f>VLOOKUP(A:A,[1]TDSheet!$A:$N,14,0)</f>
        <v>1900</v>
      </c>
      <c r="N90" s="13">
        <f>VLOOKUP(A:A,[1]TDSheet!$A:$X,24,0)</f>
        <v>2150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1068.8409999999999</v>
      </c>
      <c r="X90" s="15">
        <v>1500</v>
      </c>
      <c r="Y90" s="16">
        <f t="shared" si="17"/>
        <v>11.362840684442308</v>
      </c>
      <c r="Z90" s="13">
        <f t="shared" si="18"/>
        <v>4.5797925042171848</v>
      </c>
      <c r="AA90" s="13"/>
      <c r="AB90" s="13"/>
      <c r="AC90" s="13"/>
      <c r="AD90" s="13">
        <f>VLOOKUP(A:A,[1]TDSheet!$A:$AD,30,0)</f>
        <v>44.146000000000001</v>
      </c>
      <c r="AE90" s="13">
        <f>VLOOKUP(A:A,[1]TDSheet!$A:$AE,31,0)</f>
        <v>1290.9919999999997</v>
      </c>
      <c r="AF90" s="13">
        <f>VLOOKUP(A:A,[1]TDSheet!$A:$AF,32,0)</f>
        <v>1163.0891999999999</v>
      </c>
      <c r="AG90" s="13">
        <f>VLOOKUP(A:A,[1]TDSheet!$A:$AG,33,0)</f>
        <v>1170.7793999999999</v>
      </c>
      <c r="AH90" s="13">
        <f>VLOOKUP(A:A,[3]TDSheet!$A:$D,4,0)</f>
        <v>1000.9109999999999</v>
      </c>
      <c r="AI90" s="13" t="str">
        <f>VLOOKUP(A:A,[1]TDSheet!$A:$AI,35,0)</f>
        <v>ябсент</v>
      </c>
      <c r="AJ90" s="13">
        <f t="shared" si="19"/>
        <v>1500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4603.5119999999997</v>
      </c>
      <c r="D91" s="8">
        <v>10737.295</v>
      </c>
      <c r="E91" s="8">
        <v>8756.1790000000001</v>
      </c>
      <c r="F91" s="8">
        <v>6470.0050000000001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9008.3330000000005</v>
      </c>
      <c r="K91" s="13">
        <f t="shared" si="15"/>
        <v>-252.15400000000045</v>
      </c>
      <c r="L91" s="13">
        <f>VLOOKUP(A:A,[1]TDSheet!$A:$M,13,0)</f>
        <v>1000</v>
      </c>
      <c r="M91" s="13">
        <f>VLOOKUP(A:A,[1]TDSheet!$A:$N,14,0)</f>
        <v>1800</v>
      </c>
      <c r="N91" s="13">
        <f>VLOOKUP(A:A,[1]TDSheet!$A:$X,24,0)</f>
        <v>2700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1742.1896000000002</v>
      </c>
      <c r="X91" s="15">
        <v>1100</v>
      </c>
      <c r="Y91" s="16">
        <f t="shared" si="17"/>
        <v>7.502056607386475</v>
      </c>
      <c r="Z91" s="13">
        <f t="shared" si="18"/>
        <v>3.7137203666007417</v>
      </c>
      <c r="AA91" s="13"/>
      <c r="AB91" s="13"/>
      <c r="AC91" s="13"/>
      <c r="AD91" s="13">
        <f>VLOOKUP(A:A,[1]TDSheet!$A:$AD,30,0)</f>
        <v>45.231000000000002</v>
      </c>
      <c r="AE91" s="13">
        <f>VLOOKUP(A:A,[1]TDSheet!$A:$AE,31,0)</f>
        <v>1921.1471999999999</v>
      </c>
      <c r="AF91" s="13">
        <f>VLOOKUP(A:A,[1]TDSheet!$A:$AF,32,0)</f>
        <v>1921.4776000000002</v>
      </c>
      <c r="AG91" s="13">
        <f>VLOOKUP(A:A,[1]TDSheet!$A:$AG,33,0)</f>
        <v>1820.1221999999998</v>
      </c>
      <c r="AH91" s="13">
        <f>VLOOKUP(A:A,[3]TDSheet!$A:$D,4,0)</f>
        <v>1688.9490000000001</v>
      </c>
      <c r="AI91" s="13" t="str">
        <f>VLOOKUP(A:A,[1]TDSheet!$A:$AI,35,0)</f>
        <v>сниж</v>
      </c>
      <c r="AJ91" s="13">
        <f t="shared" si="19"/>
        <v>1100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99.462000000000003</v>
      </c>
      <c r="D92" s="8">
        <v>364.92</v>
      </c>
      <c r="E92" s="8">
        <v>209.30600000000001</v>
      </c>
      <c r="F92" s="8">
        <v>251.619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211.37100000000001</v>
      </c>
      <c r="K92" s="13">
        <f t="shared" si="15"/>
        <v>-2.0649999999999977</v>
      </c>
      <c r="L92" s="13">
        <f>VLOOKUP(A:A,[1]TDSheet!$A:$M,13,0)</f>
        <v>0</v>
      </c>
      <c r="M92" s="13">
        <f>VLOOKUP(A:A,[1]TDSheet!$A:$N,14,0)</f>
        <v>30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41.861200000000004</v>
      </c>
      <c r="X92" s="15">
        <v>20</v>
      </c>
      <c r="Y92" s="16">
        <f t="shared" si="17"/>
        <v>7.9218703716090317</v>
      </c>
      <c r="Z92" s="13">
        <f t="shared" si="18"/>
        <v>6.0107928105262145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54.772199999999998</v>
      </c>
      <c r="AF92" s="13">
        <f>VLOOKUP(A:A,[1]TDSheet!$A:$AF,32,0)</f>
        <v>44.080399999999997</v>
      </c>
      <c r="AG92" s="13">
        <f>VLOOKUP(A:A,[1]TDSheet!$A:$AG,33,0)</f>
        <v>46.436799999999998</v>
      </c>
      <c r="AH92" s="13">
        <f>VLOOKUP(A:A,[3]TDSheet!$A:$D,4,0)</f>
        <v>33.706000000000003</v>
      </c>
      <c r="AI92" s="13">
        <f>VLOOKUP(A:A,[1]TDSheet!$A:$AI,35,0)</f>
        <v>0</v>
      </c>
      <c r="AJ92" s="13">
        <f t="shared" si="19"/>
        <v>20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145</v>
      </c>
      <c r="D93" s="8">
        <v>165</v>
      </c>
      <c r="E93" s="8">
        <v>110</v>
      </c>
      <c r="F93" s="8">
        <v>105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116</v>
      </c>
      <c r="K93" s="13">
        <f t="shared" si="15"/>
        <v>-6</v>
      </c>
      <c r="L93" s="13">
        <f>VLOOKUP(A:A,[1]TDSheet!$A:$M,13,0)</f>
        <v>0</v>
      </c>
      <c r="M93" s="13">
        <f>VLOOKUP(A:A,[1]TDSheet!$A:$N,14,0)</f>
        <v>0</v>
      </c>
      <c r="N93" s="13">
        <f>VLOOKUP(A:A,[1]TDSheet!$A:$X,24,0)</f>
        <v>30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22</v>
      </c>
      <c r="X93" s="15">
        <v>30</v>
      </c>
      <c r="Y93" s="16">
        <f t="shared" si="17"/>
        <v>7.5</v>
      </c>
      <c r="Z93" s="13">
        <f t="shared" si="18"/>
        <v>4.7727272727272725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38</v>
      </c>
      <c r="AF93" s="13">
        <f>VLOOKUP(A:A,[1]TDSheet!$A:$AF,32,0)</f>
        <v>37</v>
      </c>
      <c r="AG93" s="13">
        <f>VLOOKUP(A:A,[1]TDSheet!$A:$AG,33,0)</f>
        <v>24.4</v>
      </c>
      <c r="AH93" s="13">
        <f>VLOOKUP(A:A,[3]TDSheet!$A:$D,4,0)</f>
        <v>24</v>
      </c>
      <c r="AI93" s="13">
        <f>VLOOKUP(A:A,[1]TDSheet!$A:$AI,35,0)</f>
        <v>0</v>
      </c>
      <c r="AJ93" s="13">
        <f t="shared" si="19"/>
        <v>15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27.437999999999999</v>
      </c>
      <c r="D94" s="8">
        <v>35.531999999999996</v>
      </c>
      <c r="E94" s="8">
        <v>11.773999999999999</v>
      </c>
      <c r="F94" s="8">
        <v>42.636000000000003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13.4</v>
      </c>
      <c r="K94" s="13">
        <f t="shared" si="15"/>
        <v>-1.6260000000000012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2.3548</v>
      </c>
      <c r="X94" s="15"/>
      <c r="Y94" s="16">
        <f t="shared" si="17"/>
        <v>18.105996262952267</v>
      </c>
      <c r="Z94" s="13">
        <f t="shared" si="18"/>
        <v>18.105996262952267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3.9554</v>
      </c>
      <c r="AF94" s="13">
        <f>VLOOKUP(A:A,[1]TDSheet!$A:$AF,32,0)</f>
        <v>5.9926000000000004</v>
      </c>
      <c r="AG94" s="13">
        <f>VLOOKUP(A:A,[1]TDSheet!$A:$AG,33,0)</f>
        <v>5.1351999999999993</v>
      </c>
      <c r="AH94" s="13">
        <f>VLOOKUP(A:A,[3]TDSheet!$A:$D,4,0)</f>
        <v>4.2610000000000001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774</v>
      </c>
      <c r="D95" s="8">
        <v>4896</v>
      </c>
      <c r="E95" s="8">
        <v>2117</v>
      </c>
      <c r="F95" s="8">
        <v>1095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2137</v>
      </c>
      <c r="K95" s="13">
        <f t="shared" si="15"/>
        <v>-20</v>
      </c>
      <c r="L95" s="13">
        <f>VLOOKUP(A:A,[1]TDSheet!$A:$M,13,0)</f>
        <v>0</v>
      </c>
      <c r="M95" s="13">
        <f>VLOOKUP(A:A,[1]TDSheet!$A:$N,14,0)</f>
        <v>300</v>
      </c>
      <c r="N95" s="13">
        <f>VLOOKUP(A:A,[1]TDSheet!$A:$X,24,0)</f>
        <v>300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262.60000000000002</v>
      </c>
      <c r="X95" s="15">
        <v>280</v>
      </c>
      <c r="Y95" s="16">
        <f t="shared" si="17"/>
        <v>7.5209444021325202</v>
      </c>
      <c r="Z95" s="13">
        <f t="shared" si="18"/>
        <v>4.1698400609291699</v>
      </c>
      <c r="AA95" s="13"/>
      <c r="AB95" s="13"/>
      <c r="AC95" s="13"/>
      <c r="AD95" s="13">
        <f>VLOOKUP(A:A,[1]TDSheet!$A:$AD,30,0)</f>
        <v>804</v>
      </c>
      <c r="AE95" s="13">
        <f>VLOOKUP(A:A,[1]TDSheet!$A:$AE,31,0)</f>
        <v>354.6</v>
      </c>
      <c r="AF95" s="13">
        <f>VLOOKUP(A:A,[1]TDSheet!$A:$AF,32,0)</f>
        <v>324.2</v>
      </c>
      <c r="AG95" s="13">
        <f>VLOOKUP(A:A,[1]TDSheet!$A:$AG,33,0)</f>
        <v>282.60000000000002</v>
      </c>
      <c r="AH95" s="13">
        <f>VLOOKUP(A:A,[3]TDSheet!$A:$D,4,0)</f>
        <v>243</v>
      </c>
      <c r="AI95" s="13">
        <f>VLOOKUP(A:A,[1]TDSheet!$A:$AI,35,0)</f>
        <v>0</v>
      </c>
      <c r="AJ95" s="13">
        <f t="shared" si="19"/>
        <v>84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287.09100000000001</v>
      </c>
      <c r="D96" s="8">
        <v>2279.9090000000001</v>
      </c>
      <c r="E96" s="8">
        <v>788</v>
      </c>
      <c r="F96" s="8">
        <v>708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803</v>
      </c>
      <c r="K96" s="13">
        <f t="shared" si="15"/>
        <v>-15</v>
      </c>
      <c r="L96" s="13">
        <f>VLOOKUP(A:A,[1]TDSheet!$A:$M,13,0)</f>
        <v>0</v>
      </c>
      <c r="M96" s="13">
        <f>VLOOKUP(A:A,[1]TDSheet!$A:$N,14,0)</f>
        <v>200</v>
      </c>
      <c r="N96" s="13">
        <f>VLOOKUP(A:A,[1]TDSheet!$A:$X,24,0)</f>
        <v>150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157.6</v>
      </c>
      <c r="X96" s="15">
        <v>130</v>
      </c>
      <c r="Y96" s="16">
        <f t="shared" si="17"/>
        <v>7.5380710659898478</v>
      </c>
      <c r="Z96" s="13">
        <f t="shared" si="18"/>
        <v>4.4923857868020303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176.2</v>
      </c>
      <c r="AF96" s="13">
        <f>VLOOKUP(A:A,[1]TDSheet!$A:$AF,32,0)</f>
        <v>172.2</v>
      </c>
      <c r="AG96" s="13">
        <f>VLOOKUP(A:A,[1]TDSheet!$A:$AG,33,0)</f>
        <v>174.6</v>
      </c>
      <c r="AH96" s="13">
        <f>VLOOKUP(A:A,[3]TDSheet!$A:$D,4,0)</f>
        <v>142</v>
      </c>
      <c r="AI96" s="13">
        <f>VLOOKUP(A:A,[1]TDSheet!$A:$AI,35,0)</f>
        <v>0</v>
      </c>
      <c r="AJ96" s="13">
        <f t="shared" si="19"/>
        <v>39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480</v>
      </c>
      <c r="D97" s="8">
        <v>3547</v>
      </c>
      <c r="E97" s="8">
        <v>1671</v>
      </c>
      <c r="F97" s="8">
        <v>833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1704</v>
      </c>
      <c r="K97" s="13">
        <f t="shared" si="15"/>
        <v>-33</v>
      </c>
      <c r="L97" s="13">
        <f>VLOOKUP(A:A,[1]TDSheet!$A:$M,13,0)</f>
        <v>150</v>
      </c>
      <c r="M97" s="13">
        <f>VLOOKUP(A:A,[1]TDSheet!$A:$N,14,0)</f>
        <v>330</v>
      </c>
      <c r="N97" s="13">
        <f>VLOOKUP(A:A,[1]TDSheet!$A:$X,24,0)</f>
        <v>250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244.2</v>
      </c>
      <c r="X97" s="15">
        <v>280</v>
      </c>
      <c r="Y97" s="16">
        <f t="shared" si="17"/>
        <v>7.5470925470925474</v>
      </c>
      <c r="Z97" s="13">
        <f t="shared" si="18"/>
        <v>3.4111384111384111</v>
      </c>
      <c r="AA97" s="13"/>
      <c r="AB97" s="13"/>
      <c r="AC97" s="13"/>
      <c r="AD97" s="13">
        <f>VLOOKUP(A:A,[1]TDSheet!$A:$AD,30,0)</f>
        <v>450</v>
      </c>
      <c r="AE97" s="13">
        <f>VLOOKUP(A:A,[1]TDSheet!$A:$AE,31,0)</f>
        <v>256.60000000000002</v>
      </c>
      <c r="AF97" s="13">
        <f>VLOOKUP(A:A,[1]TDSheet!$A:$AF,32,0)</f>
        <v>246.4</v>
      </c>
      <c r="AG97" s="13">
        <f>VLOOKUP(A:A,[1]TDSheet!$A:$AG,33,0)</f>
        <v>240.4</v>
      </c>
      <c r="AH97" s="13">
        <f>VLOOKUP(A:A,[3]TDSheet!$A:$D,4,0)</f>
        <v>208</v>
      </c>
      <c r="AI97" s="13">
        <f>VLOOKUP(A:A,[1]TDSheet!$A:$AI,35,0)</f>
        <v>0</v>
      </c>
      <c r="AJ97" s="13">
        <f t="shared" si="19"/>
        <v>84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259</v>
      </c>
      <c r="D98" s="8">
        <v>1881</v>
      </c>
      <c r="E98" s="8">
        <v>782</v>
      </c>
      <c r="F98" s="8">
        <v>600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810</v>
      </c>
      <c r="K98" s="13">
        <f t="shared" si="15"/>
        <v>-28</v>
      </c>
      <c r="L98" s="13">
        <f>VLOOKUP(A:A,[1]TDSheet!$A:$M,13,0)</f>
        <v>100</v>
      </c>
      <c r="M98" s="13">
        <f>VLOOKUP(A:A,[1]TDSheet!$A:$N,14,0)</f>
        <v>200</v>
      </c>
      <c r="N98" s="13">
        <f>VLOOKUP(A:A,[1]TDSheet!$A:$X,24,0)</f>
        <v>200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156.4</v>
      </c>
      <c r="X98" s="15">
        <v>100</v>
      </c>
      <c r="Y98" s="16">
        <f t="shared" si="17"/>
        <v>7.6726342710997439</v>
      </c>
      <c r="Z98" s="13">
        <f t="shared" si="18"/>
        <v>3.836317135549872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156.19999999999999</v>
      </c>
      <c r="AF98" s="13">
        <f>VLOOKUP(A:A,[1]TDSheet!$A:$AF,32,0)</f>
        <v>165</v>
      </c>
      <c r="AG98" s="13">
        <f>VLOOKUP(A:A,[1]TDSheet!$A:$AG,33,0)</f>
        <v>167.8</v>
      </c>
      <c r="AH98" s="13">
        <f>VLOOKUP(A:A,[3]TDSheet!$A:$D,4,0)</f>
        <v>115</v>
      </c>
      <c r="AI98" s="13">
        <f>VLOOKUP(A:A,[1]TDSheet!$A:$AI,35,0)</f>
        <v>0</v>
      </c>
      <c r="AJ98" s="13">
        <f t="shared" si="19"/>
        <v>30</v>
      </c>
      <c r="AK98" s="13"/>
      <c r="AL98" s="13"/>
      <c r="AM98" s="13"/>
    </row>
    <row r="99" spans="1:39" s="1" customFormat="1" ht="11.1" customHeight="1" outlineLevel="1" x14ac:dyDescent="0.2">
      <c r="A99" s="7" t="s">
        <v>114</v>
      </c>
      <c r="B99" s="7" t="s">
        <v>12</v>
      </c>
      <c r="C99" s="8">
        <v>4</v>
      </c>
      <c r="D99" s="8">
        <v>558</v>
      </c>
      <c r="E99" s="8">
        <v>558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558</v>
      </c>
      <c r="K99" s="13">
        <f t="shared" si="15"/>
        <v>0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558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  <c r="AM99" s="13"/>
    </row>
    <row r="100" spans="1:39" s="1" customFormat="1" ht="21.95" customHeight="1" outlineLevel="1" x14ac:dyDescent="0.2">
      <c r="A100" s="7" t="s">
        <v>102</v>
      </c>
      <c r="B100" s="7" t="s">
        <v>8</v>
      </c>
      <c r="C100" s="8">
        <v>7.6429999999999998</v>
      </c>
      <c r="D100" s="8"/>
      <c r="E100" s="8">
        <v>0</v>
      </c>
      <c r="F100" s="8">
        <v>6.2030000000000003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3.9</v>
      </c>
      <c r="K100" s="13">
        <f t="shared" si="15"/>
        <v>-3.9</v>
      </c>
      <c r="L100" s="13">
        <f>VLOOKUP(A:A,[1]TDSheet!$A:$M,13,0)</f>
        <v>0</v>
      </c>
      <c r="M100" s="13">
        <f>VLOOKUP(A:A,[1]TDSheet!$A:$N,14,0)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0</v>
      </c>
      <c r="X100" s="15"/>
      <c r="Y100" s="16" t="e">
        <f t="shared" si="17"/>
        <v>#DIV/0!</v>
      </c>
      <c r="Z100" s="13" t="e">
        <f t="shared" si="18"/>
        <v>#DIV/0!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0</v>
      </c>
      <c r="AF100" s="13">
        <f>VLOOKUP(A:A,[1]TDSheet!$A:$AF,32,0)</f>
        <v>1.1448</v>
      </c>
      <c r="AG100" s="13">
        <f>VLOOKUP(A:A,[1]TDSheet!$A:$AG,33,0)</f>
        <v>0.57079999999999997</v>
      </c>
      <c r="AH100" s="13">
        <v>0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12</v>
      </c>
      <c r="C101" s="8">
        <v>6</v>
      </c>
      <c r="D101" s="8">
        <v>1</v>
      </c>
      <c r="E101" s="8">
        <v>6</v>
      </c>
      <c r="F101" s="8"/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13</v>
      </c>
      <c r="K101" s="13">
        <f t="shared" si="15"/>
        <v>-7</v>
      </c>
      <c r="L101" s="13">
        <f>VLOOKUP(A:A,[1]TDSheet!$A:$M,13,0)</f>
        <v>0</v>
      </c>
      <c r="M101" s="13">
        <f>VLOOKUP(A:A,[1]TDSheet!$A:$N,14,0)</f>
        <v>10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1.2</v>
      </c>
      <c r="X101" s="15"/>
      <c r="Y101" s="16">
        <f t="shared" si="17"/>
        <v>8.3333333333333339</v>
      </c>
      <c r="Z101" s="13">
        <f t="shared" si="18"/>
        <v>0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0.6</v>
      </c>
      <c r="AF101" s="13">
        <f>VLOOKUP(A:A,[1]TDSheet!$A:$AF,32,0)</f>
        <v>1</v>
      </c>
      <c r="AG101" s="13">
        <f>VLOOKUP(A:A,[1]TDSheet!$A:$AG,33,0)</f>
        <v>0</v>
      </c>
      <c r="AH101" s="13">
        <f>VLOOKUP(A:A,[3]TDSheet!$A:$D,4,0)</f>
        <v>2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104</v>
      </c>
      <c r="B102" s="7" t="s">
        <v>12</v>
      </c>
      <c r="C102" s="8">
        <v>334</v>
      </c>
      <c r="D102" s="8">
        <v>849</v>
      </c>
      <c r="E102" s="8">
        <v>574</v>
      </c>
      <c r="F102" s="8">
        <v>369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3">
        <f>VLOOKUP(A:A,[2]TDSheet!$A:$F,6,0)</f>
        <v>589</v>
      </c>
      <c r="K102" s="13">
        <f t="shared" si="15"/>
        <v>-15</v>
      </c>
      <c r="L102" s="13">
        <f>VLOOKUP(A:A,[1]TDSheet!$A:$M,13,0)</f>
        <v>100</v>
      </c>
      <c r="M102" s="13">
        <f>VLOOKUP(A:A,[1]TDSheet!$A:$N,14,0)</f>
        <v>100</v>
      </c>
      <c r="N102" s="13">
        <f>VLOOKUP(A:A,[1]TDSheet!$A:$X,24,0)</f>
        <v>150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114.8</v>
      </c>
      <c r="X102" s="15">
        <v>100</v>
      </c>
      <c r="Y102" s="16">
        <f t="shared" si="17"/>
        <v>7.1341463414634152</v>
      </c>
      <c r="Z102" s="13">
        <f t="shared" si="18"/>
        <v>3.2142857142857144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53</v>
      </c>
      <c r="AF102" s="13">
        <f>VLOOKUP(A:A,[1]TDSheet!$A:$AF,32,0)</f>
        <v>81</v>
      </c>
      <c r="AG102" s="13">
        <f>VLOOKUP(A:A,[1]TDSheet!$A:$AG,33,0)</f>
        <v>133.80000000000001</v>
      </c>
      <c r="AH102" s="13">
        <f>VLOOKUP(A:A,[3]TDSheet!$A:$D,4,0)</f>
        <v>102</v>
      </c>
      <c r="AI102" s="13">
        <f>VLOOKUP(A:A,[1]TDSheet!$A:$AI,35,0)</f>
        <v>0</v>
      </c>
      <c r="AJ102" s="13">
        <f t="shared" si="19"/>
        <v>12</v>
      </c>
      <c r="AK102" s="13"/>
      <c r="AL102" s="13"/>
      <c r="AM102" s="13"/>
    </row>
    <row r="103" spans="1:39" s="1" customFormat="1" ht="21.95" customHeight="1" outlineLevel="1" x14ac:dyDescent="0.2">
      <c r="A103" s="7" t="s">
        <v>105</v>
      </c>
      <c r="B103" s="7" t="s">
        <v>12</v>
      </c>
      <c r="C103" s="8">
        <v>325</v>
      </c>
      <c r="D103" s="8">
        <v>652</v>
      </c>
      <c r="E103" s="8">
        <v>375</v>
      </c>
      <c r="F103" s="8">
        <v>329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532</v>
      </c>
      <c r="K103" s="13">
        <f t="shared" si="15"/>
        <v>-157</v>
      </c>
      <c r="L103" s="13">
        <f>VLOOKUP(A:A,[1]TDSheet!$A:$M,13,0)</f>
        <v>100</v>
      </c>
      <c r="M103" s="13">
        <f>VLOOKUP(A:A,[1]TDSheet!$A:$N,14,0)</f>
        <v>120</v>
      </c>
      <c r="N103" s="13">
        <f>VLOOKUP(A:A,[1]TDSheet!$A:$X,24,0)</f>
        <v>100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75</v>
      </c>
      <c r="X103" s="15"/>
      <c r="Y103" s="16">
        <f t="shared" si="17"/>
        <v>8.6533333333333342</v>
      </c>
      <c r="Z103" s="13">
        <f t="shared" si="18"/>
        <v>4.3866666666666667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26.8</v>
      </c>
      <c r="AF103" s="13">
        <f>VLOOKUP(A:A,[1]TDSheet!$A:$AF,32,0)</f>
        <v>46</v>
      </c>
      <c r="AG103" s="13">
        <f>VLOOKUP(A:A,[1]TDSheet!$A:$AG,33,0)</f>
        <v>94.2</v>
      </c>
      <c r="AH103" s="13">
        <f>VLOOKUP(A:A,[3]TDSheet!$A:$D,4,0)</f>
        <v>53</v>
      </c>
      <c r="AI103" s="13">
        <f>VLOOKUP(A:A,[1]TDSheet!$A:$AI,35,0)</f>
        <v>0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72</v>
      </c>
      <c r="D104" s="8">
        <v>364</v>
      </c>
      <c r="E104" s="8">
        <v>280</v>
      </c>
      <c r="F104" s="8">
        <v>75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377</v>
      </c>
      <c r="K104" s="13">
        <f t="shared" si="15"/>
        <v>-97</v>
      </c>
      <c r="L104" s="13">
        <f>VLOOKUP(A:A,[1]TDSheet!$A:$M,13,0)</f>
        <v>50</v>
      </c>
      <c r="M104" s="13">
        <f>VLOOKUP(A:A,[1]TDSheet!$A:$N,14,0)</f>
        <v>70</v>
      </c>
      <c r="N104" s="13">
        <f>VLOOKUP(A:A,[1]TDSheet!$A:$X,24,0)</f>
        <v>90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56</v>
      </c>
      <c r="X104" s="15">
        <v>100</v>
      </c>
      <c r="Y104" s="16">
        <f t="shared" si="17"/>
        <v>6.875</v>
      </c>
      <c r="Z104" s="13">
        <f t="shared" si="18"/>
        <v>1.3392857142857142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26.8</v>
      </c>
      <c r="AF104" s="13">
        <f>VLOOKUP(A:A,[1]TDSheet!$A:$AF,32,0)</f>
        <v>31.2</v>
      </c>
      <c r="AG104" s="13">
        <f>VLOOKUP(A:A,[1]TDSheet!$A:$AG,33,0)</f>
        <v>60.8</v>
      </c>
      <c r="AH104" s="13">
        <f>VLOOKUP(A:A,[3]TDSheet!$A:$D,4,0)</f>
        <v>49</v>
      </c>
      <c r="AI104" s="13">
        <f>VLOOKUP(A:A,[1]TDSheet!$A:$AI,35,0)</f>
        <v>0</v>
      </c>
      <c r="AJ104" s="13">
        <f t="shared" si="19"/>
        <v>7.0000000000000009</v>
      </c>
      <c r="AK104" s="13"/>
      <c r="AL104" s="13"/>
      <c r="AM104" s="13"/>
    </row>
    <row r="105" spans="1:39" s="1" customFormat="1" ht="11.1" customHeight="1" outlineLevel="1" x14ac:dyDescent="0.2">
      <c r="A105" s="7" t="s">
        <v>107</v>
      </c>
      <c r="B105" s="7" t="s">
        <v>12</v>
      </c>
      <c r="C105" s="8">
        <v>547</v>
      </c>
      <c r="D105" s="8">
        <v>1363</v>
      </c>
      <c r="E105" s="8">
        <v>965</v>
      </c>
      <c r="F105" s="8">
        <v>700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1021</v>
      </c>
      <c r="K105" s="13">
        <f t="shared" si="15"/>
        <v>-56</v>
      </c>
      <c r="L105" s="13">
        <f>VLOOKUP(A:A,[1]TDSheet!$A:$M,13,0)</f>
        <v>100</v>
      </c>
      <c r="M105" s="13">
        <f>VLOOKUP(A:A,[1]TDSheet!$A:$N,14,0)</f>
        <v>150</v>
      </c>
      <c r="N105" s="13">
        <f>VLOOKUP(A:A,[1]TDSheet!$A:$X,24,0)</f>
        <v>250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193</v>
      </c>
      <c r="X105" s="15">
        <v>220</v>
      </c>
      <c r="Y105" s="16">
        <f t="shared" si="17"/>
        <v>7.357512953367876</v>
      </c>
      <c r="Z105" s="13">
        <f t="shared" si="18"/>
        <v>3.6269430051813472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103.4</v>
      </c>
      <c r="AF105" s="13">
        <f>VLOOKUP(A:A,[1]TDSheet!$A:$AF,32,0)</f>
        <v>148.4</v>
      </c>
      <c r="AG105" s="13">
        <f>VLOOKUP(A:A,[1]TDSheet!$A:$AG,33,0)</f>
        <v>225</v>
      </c>
      <c r="AH105" s="13">
        <f>VLOOKUP(A:A,[3]TDSheet!$A:$D,4,0)</f>
        <v>176</v>
      </c>
      <c r="AI105" s="13">
        <f>VLOOKUP(A:A,[1]TDSheet!$A:$AI,35,0)</f>
        <v>0</v>
      </c>
      <c r="AJ105" s="13">
        <f t="shared" si="19"/>
        <v>15.400000000000002</v>
      </c>
      <c r="AK105" s="13"/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466</v>
      </c>
      <c r="D106" s="8">
        <v>1621</v>
      </c>
      <c r="E106" s="8">
        <v>1047</v>
      </c>
      <c r="F106" s="8">
        <v>735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1111</v>
      </c>
      <c r="K106" s="13">
        <f t="shared" si="15"/>
        <v>-64</v>
      </c>
      <c r="L106" s="13">
        <f>VLOOKUP(A:A,[1]TDSheet!$A:$M,13,0)</f>
        <v>100</v>
      </c>
      <c r="M106" s="13">
        <f>VLOOKUP(A:A,[1]TDSheet!$A:$N,14,0)</f>
        <v>200</v>
      </c>
      <c r="N106" s="13">
        <f>VLOOKUP(A:A,[1]TDSheet!$A:$X,24,0)</f>
        <v>250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209.4</v>
      </c>
      <c r="X106" s="15">
        <v>250</v>
      </c>
      <c r="Y106" s="16">
        <f t="shared" si="17"/>
        <v>7.3304680038204388</v>
      </c>
      <c r="Z106" s="13">
        <f t="shared" si="18"/>
        <v>3.5100286532951288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113.4</v>
      </c>
      <c r="AF106" s="13">
        <f>VLOOKUP(A:A,[1]TDSheet!$A:$AF,32,0)</f>
        <v>149.80000000000001</v>
      </c>
      <c r="AG106" s="13">
        <f>VLOOKUP(A:A,[1]TDSheet!$A:$AG,33,0)</f>
        <v>235</v>
      </c>
      <c r="AH106" s="13">
        <f>VLOOKUP(A:A,[3]TDSheet!$A:$D,4,0)</f>
        <v>174</v>
      </c>
      <c r="AI106" s="13">
        <f>VLOOKUP(A:A,[1]TDSheet!$A:$AI,35,0)</f>
        <v>0</v>
      </c>
      <c r="AJ106" s="13">
        <f t="shared" si="19"/>
        <v>17.5</v>
      </c>
      <c r="AK106" s="13"/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437</v>
      </c>
      <c r="D107" s="8">
        <v>1310</v>
      </c>
      <c r="E107" s="8">
        <v>827</v>
      </c>
      <c r="F107" s="8">
        <v>744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3">
        <f>VLOOKUP(A:A,[2]TDSheet!$A:$F,6,0)</f>
        <v>886</v>
      </c>
      <c r="K107" s="13">
        <f t="shared" si="15"/>
        <v>-59</v>
      </c>
      <c r="L107" s="13">
        <f>VLOOKUP(A:A,[1]TDSheet!$A:$M,13,0)</f>
        <v>100</v>
      </c>
      <c r="M107" s="13">
        <f>VLOOKUP(A:A,[1]TDSheet!$A:$N,14,0)</f>
        <v>100</v>
      </c>
      <c r="N107" s="13">
        <f>VLOOKUP(A:A,[1]TDSheet!$A:$X,24,0)</f>
        <v>250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165.4</v>
      </c>
      <c r="X107" s="15">
        <v>50</v>
      </c>
      <c r="Y107" s="16">
        <f t="shared" si="17"/>
        <v>7.5211608222490929</v>
      </c>
      <c r="Z107" s="13">
        <f t="shared" si="18"/>
        <v>4.4981862152357914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78.599999999999994</v>
      </c>
      <c r="AF107" s="13">
        <f>VLOOKUP(A:A,[1]TDSheet!$A:$AF,32,0)</f>
        <v>112.6</v>
      </c>
      <c r="AG107" s="13">
        <f>VLOOKUP(A:A,[1]TDSheet!$A:$AG,33,0)</f>
        <v>195.2</v>
      </c>
      <c r="AH107" s="13">
        <f>VLOOKUP(A:A,[3]TDSheet!$A:$D,4,0)</f>
        <v>151</v>
      </c>
      <c r="AI107" s="13">
        <f>VLOOKUP(A:A,[1]TDSheet!$A:$AI,35,0)</f>
        <v>0</v>
      </c>
      <c r="AJ107" s="13">
        <f t="shared" si="19"/>
        <v>3.5000000000000004</v>
      </c>
      <c r="AK107" s="13"/>
      <c r="AL107" s="13"/>
      <c r="AM107" s="13"/>
    </row>
    <row r="108" spans="1:39" s="1" customFormat="1" ht="11.1" customHeight="1" outlineLevel="1" x14ac:dyDescent="0.2">
      <c r="A108" s="7" t="s">
        <v>110</v>
      </c>
      <c r="B108" s="7" t="s">
        <v>12</v>
      </c>
      <c r="C108" s="8"/>
      <c r="D108" s="8">
        <v>469</v>
      </c>
      <c r="E108" s="8">
        <v>207</v>
      </c>
      <c r="F108" s="8">
        <v>242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351</v>
      </c>
      <c r="K108" s="13">
        <f t="shared" si="15"/>
        <v>-144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41.4</v>
      </c>
      <c r="X108" s="15">
        <v>70</v>
      </c>
      <c r="Y108" s="16">
        <f t="shared" si="17"/>
        <v>7.5362318840579716</v>
      </c>
      <c r="Z108" s="13">
        <f t="shared" si="18"/>
        <v>5.8454106280193239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33.799999999999997</v>
      </c>
      <c r="AF108" s="13">
        <f>VLOOKUP(A:A,[1]TDSheet!$A:$AF,32,0)</f>
        <v>13.8</v>
      </c>
      <c r="AG108" s="13">
        <f>VLOOKUP(A:A,[1]TDSheet!$A:$AG,33,0)</f>
        <v>0</v>
      </c>
      <c r="AH108" s="13">
        <f>VLOOKUP(A:A,[3]TDSheet!$A:$D,4,0)</f>
        <v>66</v>
      </c>
      <c r="AI108" s="13">
        <f>VLOOKUP(A:A,[1]TDSheet!$A:$AI,35,0)</f>
        <v>0</v>
      </c>
      <c r="AJ108" s="13">
        <f t="shared" si="19"/>
        <v>3.85</v>
      </c>
      <c r="AK108" s="13"/>
      <c r="AL108" s="13"/>
      <c r="AM108" s="13"/>
    </row>
    <row r="109" spans="1:39" s="1" customFormat="1" ht="11.1" customHeight="1" outlineLevel="1" x14ac:dyDescent="0.2">
      <c r="A109" s="7" t="s">
        <v>111</v>
      </c>
      <c r="B109" s="7" t="s">
        <v>12</v>
      </c>
      <c r="C109" s="8">
        <v>59</v>
      </c>
      <c r="D109" s="8">
        <v>164</v>
      </c>
      <c r="E109" s="8">
        <v>164</v>
      </c>
      <c r="F109" s="8">
        <v>-11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3">
        <f>VLOOKUP(A:A,[2]TDSheet!$A:$F,6,0)</f>
        <v>250</v>
      </c>
      <c r="K109" s="13">
        <f t="shared" si="15"/>
        <v>-86</v>
      </c>
      <c r="L109" s="13">
        <f>VLOOKUP(A:A,[1]TDSheet!$A:$M,13,0)</f>
        <v>80</v>
      </c>
      <c r="M109" s="13">
        <f>VLOOKUP(A:A,[1]TDSheet!$A:$N,14,0)</f>
        <v>80</v>
      </c>
      <c r="N109" s="13">
        <f>VLOOKUP(A:A,[1]TDSheet!$A:$X,24,0)</f>
        <v>100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32.799999999999997</v>
      </c>
      <c r="X109" s="15"/>
      <c r="Y109" s="16">
        <f t="shared" si="17"/>
        <v>7.5914634146341466</v>
      </c>
      <c r="Z109" s="13">
        <f t="shared" si="18"/>
        <v>-0.33536585365853661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21.2</v>
      </c>
      <c r="AF109" s="13">
        <f>VLOOKUP(A:A,[1]TDSheet!$A:$AF,32,0)</f>
        <v>0.8</v>
      </c>
      <c r="AG109" s="13">
        <f>VLOOKUP(A:A,[1]TDSheet!$A:$AG,33,0)</f>
        <v>53.8</v>
      </c>
      <c r="AH109" s="13">
        <v>0</v>
      </c>
      <c r="AI109" s="13">
        <f>VLOOKUP(A:A,[1]TDSheet!$A:$AI,35,0)</f>
        <v>0</v>
      </c>
      <c r="AJ109" s="13">
        <f t="shared" si="19"/>
        <v>0</v>
      </c>
      <c r="AK109" s="13"/>
      <c r="AL109" s="13"/>
      <c r="AM109" s="13"/>
    </row>
    <row r="110" spans="1:39" s="1" customFormat="1" ht="21.95" customHeight="1" outlineLevel="1" x14ac:dyDescent="0.2">
      <c r="A110" s="7" t="s">
        <v>112</v>
      </c>
      <c r="B110" s="7" t="s">
        <v>12</v>
      </c>
      <c r="C110" s="8">
        <v>953</v>
      </c>
      <c r="D110" s="8">
        <v>16</v>
      </c>
      <c r="E110" s="17">
        <v>621</v>
      </c>
      <c r="F110" s="17">
        <v>333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642</v>
      </c>
      <c r="K110" s="13">
        <f t="shared" si="15"/>
        <v>-21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124.2</v>
      </c>
      <c r="X110" s="15"/>
      <c r="Y110" s="16">
        <f t="shared" si="17"/>
        <v>2.681159420289855</v>
      </c>
      <c r="Z110" s="13">
        <f t="shared" si="18"/>
        <v>2.681159420289855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135.19999999999999</v>
      </c>
      <c r="AF110" s="13">
        <f>VLOOKUP(A:A,[1]TDSheet!$A:$AF,32,0)</f>
        <v>146.80000000000001</v>
      </c>
      <c r="AG110" s="13">
        <f>VLOOKUP(A:A,[1]TDSheet!$A:$AG,33,0)</f>
        <v>133.19999999999999</v>
      </c>
      <c r="AH110" s="13">
        <f>VLOOKUP(A:A,[3]TDSheet!$A:$D,4,0)</f>
        <v>105</v>
      </c>
      <c r="AI110" s="13">
        <f>VLOOKUP(A:A,[1]TDSheet!$A:$AI,35,0)</f>
        <v>0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113</v>
      </c>
      <c r="B111" s="7" t="s">
        <v>12</v>
      </c>
      <c r="C111" s="8">
        <v>1257</v>
      </c>
      <c r="D111" s="8">
        <v>1515</v>
      </c>
      <c r="E111" s="17">
        <v>2612</v>
      </c>
      <c r="F111" s="17">
        <v>145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2647</v>
      </c>
      <c r="K111" s="13">
        <f t="shared" si="15"/>
        <v>-35</v>
      </c>
      <c r="L111" s="13">
        <f>VLOOKUP(A:A,[1]TDSheet!$A:$M,13,0)</f>
        <v>0</v>
      </c>
      <c r="M111" s="13">
        <f>VLOOKUP(A:A,[1]TDSheet!$A:$N,14,0)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522.4</v>
      </c>
      <c r="X111" s="15"/>
      <c r="Y111" s="16">
        <f t="shared" si="17"/>
        <v>0.27756508422664627</v>
      </c>
      <c r="Z111" s="13">
        <f t="shared" si="18"/>
        <v>0.27756508422664627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618.4</v>
      </c>
      <c r="AF111" s="13">
        <f>VLOOKUP(A:A,[1]TDSheet!$A:$AF,32,0)</f>
        <v>622.6</v>
      </c>
      <c r="AG111" s="13">
        <f>VLOOKUP(A:A,[1]TDSheet!$A:$AG,33,0)</f>
        <v>582</v>
      </c>
      <c r="AH111" s="13">
        <f>VLOOKUP(A:A,[3]TDSheet!$A:$D,4,0)</f>
        <v>375</v>
      </c>
      <c r="AI111" s="13">
        <f>VLOOKUP(A:A,[1]TDSheet!$A:$AI,35,0)</f>
        <v>0</v>
      </c>
      <c r="AJ111" s="13">
        <f t="shared" si="19"/>
        <v>0</v>
      </c>
      <c r="AK111" s="13"/>
      <c r="AL111" s="13"/>
      <c r="AM11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2025-08-29T09:47:08Z</dcterms:modified>
</cp:coreProperties>
</file>