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29BEB5B-3C68-42D5-B9CB-22A80359ED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Y449" i="1" s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BP432" i="1" s="1"/>
  <c r="BO431" i="1"/>
  <c r="BM431" i="1"/>
  <c r="Y431" i="1"/>
  <c r="Y443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Y404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Y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11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1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Z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3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1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Y192" i="1"/>
  <c r="Z195" i="1"/>
  <c r="BN195" i="1"/>
  <c r="BP195" i="1"/>
  <c r="BP201" i="1"/>
  <c r="BN201" i="1"/>
  <c r="Z201" i="1"/>
  <c r="BP209" i="1"/>
  <c r="BN209" i="1"/>
  <c r="Z209" i="1"/>
  <c r="H9" i="1"/>
  <c r="Y24" i="1"/>
  <c r="Y108" i="1"/>
  <c r="Y148" i="1"/>
  <c r="Y160" i="1"/>
  <c r="Y187" i="1"/>
  <c r="BP197" i="1"/>
  <c r="BN197" i="1"/>
  <c r="BP199" i="1"/>
  <c r="BN199" i="1"/>
  <c r="Z199" i="1"/>
  <c r="Y203" i="1"/>
  <c r="Y215" i="1"/>
  <c r="BP207" i="1"/>
  <c r="BN207" i="1"/>
  <c r="Z207" i="1"/>
  <c r="Z215" i="1" s="1"/>
  <c r="BP211" i="1"/>
  <c r="BN211" i="1"/>
  <c r="Z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6" i="1" s="1"/>
  <c r="BN244" i="1"/>
  <c r="BP244" i="1"/>
  <c r="L511" i="1"/>
  <c r="Z251" i="1"/>
  <c r="BN251" i="1"/>
  <c r="BP251" i="1"/>
  <c r="Z253" i="1"/>
  <c r="Z255" i="1" s="1"/>
  <c r="BN253" i="1"/>
  <c r="Y256" i="1"/>
  <c r="M511" i="1"/>
  <c r="Z261" i="1"/>
  <c r="Z263" i="1" s="1"/>
  <c r="BN261" i="1"/>
  <c r="BP261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Y303" i="1"/>
  <c r="Z306" i="1"/>
  <c r="Z311" i="1" s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11" i="1"/>
  <c r="Z335" i="1"/>
  <c r="Z337" i="1" s="1"/>
  <c r="BN335" i="1"/>
  <c r="BP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BP353" i="1"/>
  <c r="Z357" i="1"/>
  <c r="Z359" i="1" s="1"/>
  <c r="BN357" i="1"/>
  <c r="BP357" i="1"/>
  <c r="Y360" i="1"/>
  <c r="Z370" i="1"/>
  <c r="BP368" i="1"/>
  <c r="BN368" i="1"/>
  <c r="Z368" i="1"/>
  <c r="Y379" i="1"/>
  <c r="BP390" i="1"/>
  <c r="BN390" i="1"/>
  <c r="Z390" i="1"/>
  <c r="Y232" i="1"/>
  <c r="Y271" i="1"/>
  <c r="Y276" i="1"/>
  <c r="Y285" i="1"/>
  <c r="Y294" i="1"/>
  <c r="Y349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8" i="1"/>
  <c r="Y399" i="1"/>
  <c r="BP388" i="1"/>
  <c r="BN388" i="1"/>
  <c r="Z388" i="1"/>
  <c r="Y371" i="1"/>
  <c r="Z392" i="1"/>
  <c r="BN392" i="1"/>
  <c r="Z394" i="1"/>
  <c r="BN394" i="1"/>
  <c r="Z396" i="1"/>
  <c r="BN396" i="1"/>
  <c r="Z402" i="1"/>
  <c r="Z403" i="1" s="1"/>
  <c r="BN402" i="1"/>
  <c r="BP402" i="1"/>
  <c r="Z407" i="1"/>
  <c r="Z408" i="1" s="1"/>
  <c r="BN407" i="1"/>
  <c r="BP407" i="1"/>
  <c r="Y408" i="1"/>
  <c r="Z411" i="1"/>
  <c r="BN411" i="1"/>
  <c r="BP411" i="1"/>
  <c r="Z413" i="1"/>
  <c r="BN413" i="1"/>
  <c r="Y416" i="1"/>
  <c r="Y421" i="1"/>
  <c r="Y426" i="1"/>
  <c r="Z511" i="1"/>
  <c r="Y444" i="1"/>
  <c r="Z431" i="1"/>
  <c r="BN431" i="1"/>
  <c r="BP431" i="1"/>
  <c r="Z432" i="1"/>
  <c r="Z443" i="1" s="1"/>
  <c r="BN432" i="1"/>
  <c r="Z434" i="1"/>
  <c r="BN43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409" i="1"/>
  <c r="BP436" i="1"/>
  <c r="BN436" i="1"/>
  <c r="Z436" i="1"/>
  <c r="BP439" i="1"/>
  <c r="BN439" i="1"/>
  <c r="Z439" i="1"/>
  <c r="Z449" i="1"/>
  <c r="BP447" i="1"/>
  <c r="BN447" i="1"/>
  <c r="Z447" i="1"/>
  <c r="BP455" i="1"/>
  <c r="BN455" i="1"/>
  <c r="Z455" i="1"/>
  <c r="Z458" i="1" s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Y501" i="1" l="1"/>
  <c r="Y503" i="1"/>
  <c r="Z464" i="1"/>
  <c r="Z415" i="1"/>
  <c r="Z398" i="1"/>
  <c r="Z231" i="1"/>
  <c r="Z203" i="1"/>
  <c r="Z65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<sst xmlns="http://schemas.openxmlformats.org/spreadsheetml/2006/main" count="2207" uniqueCount="806">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</sst>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3</v>
      </c>
      <c r="Y55" s="550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3.1574999999999998</v>
      </c>
      <c r="BN55" s="64">
        <f t="shared" si="8"/>
        <v>4.21</v>
      </c>
      <c r="BO55" s="64">
        <f t="shared" si="9"/>
        <v>5.681818181818182E-3</v>
      </c>
      <c r="BP55" s="64">
        <f t="shared" si="10"/>
        <v>7.575757575757576E-3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0.75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9.0200000000000002E-3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</v>
      </c>
      <c r="Y59" s="551">
        <f>IFERROR(SUM(Y52:Y57),"0")</f>
        <v>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9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9.3624999999999989</v>
      </c>
      <c r="BN61" s="64">
        <f>IFERROR(Y61*I61/H61,"0")</f>
        <v>11.234999999999999</v>
      </c>
      <c r="BO61" s="64">
        <f>IFERROR(1/J61*(X61/H61),"0")</f>
        <v>1.3020833333333332E-2</v>
      </c>
      <c r="BP61" s="64">
        <f>IFERROR(1/J61*(Y61/H61),"0")</f>
        <v>1.5625E-2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0.83333333333333326</v>
      </c>
      <c r="Y65" s="551">
        <f>IFERROR(Y61/H61,"0")+IFERROR(Y62/H62,"0")+IFERROR(Y63/H63,"0")+IFERROR(Y64/H64,"0")</f>
        <v>1</v>
      </c>
      <c r="Z65" s="551">
        <f>IFERROR(IF(Z61="",0,Z61),"0")+IFERROR(IF(Z62="",0,Z62),"0")+IFERROR(IF(Z63="",0,Z63),"0")+IFERROR(IF(Z64="",0,Z64),"0")</f>
        <v>1.898E-2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9</v>
      </c>
      <c r="Y66" s="551">
        <f>IFERROR(SUM(Y61:Y64),"0")</f>
        <v>10.8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79</v>
      </c>
      <c r="Y83" s="550">
        <f>IFERROR(IF(X83="",0,CEILING((X83/$H83),1)*$H83),"")</f>
        <v>85.8</v>
      </c>
      <c r="Z83" s="36">
        <f>IFERROR(IF(Y83=0,"",ROUNDUP(Y83/H83,0)*0.01898),"")</f>
        <v>0.20877999999999999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83.405769230769224</v>
      </c>
      <c r="BN83" s="64">
        <f>IFERROR(Y83*I83/H83,"0")</f>
        <v>90.58499999999998</v>
      </c>
      <c r="BO83" s="64">
        <f>IFERROR(1/J83*(X83/H83),"0")</f>
        <v>0.15825320512820512</v>
      </c>
      <c r="BP83" s="64">
        <f>IFERROR(1/J83*(Y83/H83),"0")</f>
        <v>0.171875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10.128205128205128</v>
      </c>
      <c r="Y85" s="551">
        <f>IFERROR(Y83/H83,"0")+IFERROR(Y84/H84,"0")</f>
        <v>11</v>
      </c>
      <c r="Z85" s="551">
        <f>IFERROR(IF(Z83="",0,Z83),"0")+IFERROR(IF(Z84="",0,Z84),"0")</f>
        <v>0.20877999999999999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79</v>
      </c>
      <c r="Y86" s="551">
        <f>IFERROR(SUM(Y83:Y84),"0")</f>
        <v>85.8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48</v>
      </c>
      <c r="Y89" s="550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49.93333333333333</v>
      </c>
      <c r="BN89" s="64">
        <f>IFERROR(Y89*I89/H89,"0")</f>
        <v>56.17499999999999</v>
      </c>
      <c r="BO89" s="64">
        <f>IFERROR(1/J89*(X89/H89),"0")</f>
        <v>6.9444444444444434E-2</v>
      </c>
      <c r="BP89" s="64">
        <f>IFERROR(1/J89*(Y89/H89),"0")</f>
        <v>7.8125E-2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23</v>
      </c>
      <c r="Y91" s="550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24.073333333333334</v>
      </c>
      <c r="BN91" s="64">
        <f>IFERROR(Y91*I91/H91,"0")</f>
        <v>28.26</v>
      </c>
      <c r="BO91" s="64">
        <f>IFERROR(1/J91*(X91/H91),"0")</f>
        <v>3.8720538720538718E-2</v>
      </c>
      <c r="BP91" s="64">
        <f>IFERROR(1/J91*(Y91/H91),"0")</f>
        <v>4.5454545454545456E-2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9.5555555555555536</v>
      </c>
      <c r="Y92" s="551">
        <f>IFERROR(Y89/H89,"0")+IFERROR(Y90/H90,"0")+IFERROR(Y91/H91,"0")</f>
        <v>11</v>
      </c>
      <c r="Z92" s="551">
        <f>IFERROR(IF(Z89="",0,Z89),"0")+IFERROR(IF(Z90="",0,Z90),"0")+IFERROR(IF(Z91="",0,Z91),"0")</f>
        <v>0.14901999999999999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71</v>
      </c>
      <c r="Y93" s="551">
        <f>IFERROR(SUM(Y89:Y91),"0")</f>
        <v>81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133</v>
      </c>
      <c r="Y97" s="550">
        <f>IFERROR(IF(X97="",0,CEILING((X97/$H97),1)*$H97),"")</f>
        <v>135</v>
      </c>
      <c r="Z97" s="36">
        <f>IFERROR(IF(Y97=0,"",ROUNDUP(Y97/H97,0)*0.00651),"")</f>
        <v>0.32550000000000001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145.41333333333333</v>
      </c>
      <c r="BN97" s="64">
        <f>IFERROR(Y97*I97/H97,"0")</f>
        <v>147.6</v>
      </c>
      <c r="BO97" s="64">
        <f>IFERROR(1/J97*(X97/H97),"0")</f>
        <v>0.27065527065527067</v>
      </c>
      <c r="BP97" s="64">
        <f>IFERROR(1/J97*(Y97/H97),"0")</f>
        <v>0.27472527472527475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49.25925925925926</v>
      </c>
      <c r="Y100" s="551">
        <f>IFERROR(Y95/H95,"0")+IFERROR(Y96/H96,"0")+IFERROR(Y97/H97,"0")+IFERROR(Y98/H98,"0")+IFERROR(Y99/H99,"0")</f>
        <v>50</v>
      </c>
      <c r="Z100" s="551">
        <f>IFERROR(IF(Z95="",0,Z95),"0")+IFERROR(IF(Z96="",0,Z96),"0")+IFERROR(IF(Z97="",0,Z97),"0")+IFERROR(IF(Z98="",0,Z98),"0")+IFERROR(IF(Z99="",0,Z99),"0")</f>
        <v>0.32550000000000001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133</v>
      </c>
      <c r="Y101" s="551">
        <f>IFERROR(SUM(Y95:Y99),"0")</f>
        <v>135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114</v>
      </c>
      <c r="Y104" s="550">
        <f>IFERROR(IF(X104="",0,CEILING((X104/$H104),1)*$H104),"")</f>
        <v>118.80000000000001</v>
      </c>
      <c r="Z104" s="36">
        <f>IFERROR(IF(Y104=0,"",ROUNDUP(Y104/H104,0)*0.01898),"")</f>
        <v>0.20877999999999999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118.59166666666665</v>
      </c>
      <c r="BN104" s="64">
        <f>IFERROR(Y104*I104/H104,"0")</f>
        <v>123.58499999999999</v>
      </c>
      <c r="BO104" s="64">
        <f>IFERROR(1/J104*(X104/H104),"0")</f>
        <v>0.16493055555555555</v>
      </c>
      <c r="BP104" s="64">
        <f>IFERROR(1/J104*(Y104/H104),"0")</f>
        <v>0.171875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10.555555555555555</v>
      </c>
      <c r="Y108" s="551">
        <f>IFERROR(Y104/H104,"0")+IFERROR(Y105/H105,"0")+IFERROR(Y106/H106,"0")+IFERROR(Y107/H107,"0")</f>
        <v>11</v>
      </c>
      <c r="Z108" s="551">
        <f>IFERROR(IF(Z104="",0,Z104),"0")+IFERROR(IF(Z105="",0,Z105),"0")+IFERROR(IF(Z106="",0,Z106),"0")+IFERROR(IF(Z107="",0,Z107),"0")</f>
        <v>0.20877999999999999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114</v>
      </c>
      <c r="Y109" s="551">
        <f>IFERROR(SUM(Y104:Y107),"0")</f>
        <v>118.80000000000001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11</v>
      </c>
      <c r="Y113" s="550">
        <f>IFERROR(IF(X113="",0,CEILING((X113/$H113),1)*$H113),"")</f>
        <v>12</v>
      </c>
      <c r="Z113" s="36">
        <f>IFERROR(IF(Y113=0,"",ROUNDUP(Y113/H113,0)*0.00651),"")</f>
        <v>3.2550000000000003E-2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11.825000000000001</v>
      </c>
      <c r="BN113" s="64">
        <f>IFERROR(Y113*I113/H113,"0")</f>
        <v>12.9</v>
      </c>
      <c r="BO113" s="64">
        <f>IFERROR(1/J113*(X113/H113),"0")</f>
        <v>2.5183150183150187E-2</v>
      </c>
      <c r="BP113" s="64">
        <f>IFERROR(1/J113*(Y113/H113),"0")</f>
        <v>2.7472527472527476E-2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4.5833333333333339</v>
      </c>
      <c r="Y114" s="551">
        <f>IFERROR(Y111/H111,"0")+IFERROR(Y112/H112,"0")+IFERROR(Y113/H113,"0")</f>
        <v>5</v>
      </c>
      <c r="Z114" s="551">
        <f>IFERROR(IF(Z111="",0,Z111),"0")+IFERROR(IF(Z112="",0,Z112),"0")+IFERROR(IF(Z113="",0,Z113),"0")</f>
        <v>3.2550000000000003E-2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11</v>
      </c>
      <c r="Y115" s="551">
        <f>IFERROR(SUM(Y111:Y113),"0")</f>
        <v>12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274</v>
      </c>
      <c r="Y117" s="550">
        <f>IFERROR(IF(X117="",0,CEILING((X117/$H117),1)*$H117),"")</f>
        <v>275.39999999999998</v>
      </c>
      <c r="Z117" s="36">
        <f>IFERROR(IF(Y117=0,"",ROUNDUP(Y117/H117,0)*0.01898),"")</f>
        <v>0.64532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291.35333333333335</v>
      </c>
      <c r="BN117" s="64">
        <f>IFERROR(Y117*I117/H117,"0")</f>
        <v>292.84199999999993</v>
      </c>
      <c r="BO117" s="64">
        <f>IFERROR(1/J117*(X117/H117),"0")</f>
        <v>0.52854938271604945</v>
      </c>
      <c r="BP117" s="64">
        <f>IFERROR(1/J117*(Y117/H117),"0")</f>
        <v>0.53125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301</v>
      </c>
      <c r="Y119" s="550">
        <f>IFERROR(IF(X119="",0,CEILING((X119/$H119),1)*$H119),"")</f>
        <v>302.40000000000003</v>
      </c>
      <c r="Z119" s="36">
        <f>IFERROR(IF(Y119=0,"",ROUNDUP(Y119/H119,0)*0.00651),"")</f>
        <v>0.72911999999999999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329.09333333333331</v>
      </c>
      <c r="BN119" s="64">
        <f>IFERROR(Y119*I119/H119,"0")</f>
        <v>330.62400000000002</v>
      </c>
      <c r="BO119" s="64">
        <f>IFERROR(1/J119*(X119/H119),"0")</f>
        <v>0.61253561253561262</v>
      </c>
      <c r="BP119" s="64">
        <f>IFERROR(1/J119*(Y119/H119),"0")</f>
        <v>0.61538461538461542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145.30864197530866</v>
      </c>
      <c r="Y121" s="551">
        <f>IFERROR(Y117/H117,"0")+IFERROR(Y118/H118,"0")+IFERROR(Y119/H119,"0")+IFERROR(Y120/H120,"0")</f>
        <v>146</v>
      </c>
      <c r="Z121" s="551">
        <f>IFERROR(IF(Z117="",0,Z117),"0")+IFERROR(IF(Z118="",0,Z118),"0")+IFERROR(IF(Z119="",0,Z119),"0")+IFERROR(IF(Z120="",0,Z120),"0")</f>
        <v>1.3744399999999999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575</v>
      </c>
      <c r="Y122" s="551">
        <f>IFERROR(SUM(Y117:Y120),"0")</f>
        <v>577.79999999999995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69</v>
      </c>
      <c r="Y164" s="550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72.45</v>
      </c>
      <c r="BN164" s="64">
        <f t="shared" si="18"/>
        <v>74.97</v>
      </c>
      <c r="BO164" s="64">
        <f t="shared" si="19"/>
        <v>0.12445887445887445</v>
      </c>
      <c r="BP164" s="64">
        <f t="shared" si="20"/>
        <v>0.12878787878787878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6</v>
      </c>
      <c r="Y165" s="550">
        <f t="shared" si="16"/>
        <v>6.3000000000000007</v>
      </c>
      <c r="Z165" s="36">
        <f>IFERROR(IF(Y165=0,"",ROUNDUP(Y165/H165,0)*0.00502),"")</f>
        <v>1.506E-2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6.371428571428571</v>
      </c>
      <c r="BN165" s="64">
        <f t="shared" si="18"/>
        <v>6.69</v>
      </c>
      <c r="BO165" s="64">
        <f t="shared" si="19"/>
        <v>1.2210012210012212E-2</v>
      </c>
      <c r="BP165" s="64">
        <f t="shared" si="20"/>
        <v>1.2820512820512822E-2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40</v>
      </c>
      <c r="Y168" s="550">
        <f t="shared" si="16"/>
        <v>42</v>
      </c>
      <c r="Z168" s="36">
        <f>IFERROR(IF(Y168=0,"",ROUNDUP(Y168/H168,0)*0.00502),"")</f>
        <v>0.1004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41.904761904761905</v>
      </c>
      <c r="BN168" s="64">
        <f t="shared" si="18"/>
        <v>44</v>
      </c>
      <c r="BO168" s="64">
        <f t="shared" si="19"/>
        <v>8.1400081400081412E-2</v>
      </c>
      <c r="BP168" s="64">
        <f t="shared" si="20"/>
        <v>8.5470085470085472E-2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38.333333333333329</v>
      </c>
      <c r="Y171" s="551">
        <f>IFERROR(Y162/H162,"0")+IFERROR(Y163/H163,"0")+IFERROR(Y164/H164,"0")+IFERROR(Y165/H165,"0")+IFERROR(Y166/H166,"0")+IFERROR(Y167/H167,"0")+IFERROR(Y168/H168,"0")+IFERROR(Y169/H169,"0")+IFERROR(Y170/H170,"0")</f>
        <v>40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0.26879999999999998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115</v>
      </c>
      <c r="Y172" s="551">
        <f>IFERROR(SUM(Y162:Y170),"0")</f>
        <v>119.7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57</v>
      </c>
      <c r="Y195" s="550">
        <f t="shared" ref="Y195:Y202" si="21">IFERROR(IF(X195="",0,CEILING((X195/$H195),1)*$H195),"")</f>
        <v>59.400000000000006</v>
      </c>
      <c r="Z195" s="36">
        <f>IFERROR(IF(Y195=0,"",ROUNDUP(Y195/H195,0)*0.00902),"")</f>
        <v>9.9220000000000003E-2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59.216666666666669</v>
      </c>
      <c r="BN195" s="64">
        <f t="shared" ref="BN195:BN202" si="23">IFERROR(Y195*I195/H195,"0")</f>
        <v>61.71</v>
      </c>
      <c r="BO195" s="64">
        <f t="shared" ref="BO195:BO202" si="24">IFERROR(1/J195*(X195/H195),"0")</f>
        <v>7.9966329966329963E-2</v>
      </c>
      <c r="BP195" s="64">
        <f t="shared" ref="BP195:BP202" si="25">IFERROR(1/J195*(Y195/H195),"0")</f>
        <v>8.3333333333333343E-2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26</v>
      </c>
      <c r="Y196" s="550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27.011111111111113</v>
      </c>
      <c r="BN196" s="64">
        <f t="shared" si="23"/>
        <v>28.049999999999997</v>
      </c>
      <c r="BO196" s="64">
        <f t="shared" si="24"/>
        <v>3.6475869809203143E-2</v>
      </c>
      <c r="BP196" s="64">
        <f t="shared" si="25"/>
        <v>3.787878787878788E-2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116</v>
      </c>
      <c r="Y198" s="550">
        <f t="shared" si="21"/>
        <v>118.80000000000001</v>
      </c>
      <c r="Z198" s="36">
        <f>IFERROR(IF(Y198=0,"",ROUNDUP(Y198/H198,0)*0.00902),"")</f>
        <v>0.19844000000000001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120.51111111111111</v>
      </c>
      <c r="BN198" s="64">
        <f t="shared" si="23"/>
        <v>123.42</v>
      </c>
      <c r="BO198" s="64">
        <f t="shared" si="24"/>
        <v>0.16273849607182941</v>
      </c>
      <c r="BP198" s="64">
        <f t="shared" si="25"/>
        <v>0.16666666666666669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13</v>
      </c>
      <c r="Y199" s="550">
        <f t="shared" si="21"/>
        <v>14.4</v>
      </c>
      <c r="Z199" s="36">
        <f>IFERROR(IF(Y199=0,"",ROUNDUP(Y199/H199,0)*0.00502),"")</f>
        <v>4.0160000000000001E-2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13.938888888888888</v>
      </c>
      <c r="BN199" s="64">
        <f t="shared" si="23"/>
        <v>15.439999999999998</v>
      </c>
      <c r="BO199" s="64">
        <f t="shared" si="24"/>
        <v>3.0864197530864203E-2</v>
      </c>
      <c r="BP199" s="64">
        <f t="shared" si="25"/>
        <v>3.4188034188034191E-2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7</v>
      </c>
      <c r="Y200" s="55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11</v>
      </c>
      <c r="Y202" s="550">
        <f t="shared" si="21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11.611111111111111</v>
      </c>
      <c r="BN202" s="64">
        <f t="shared" si="23"/>
        <v>13.299999999999999</v>
      </c>
      <c r="BO202" s="64">
        <f t="shared" si="24"/>
        <v>2.6115859449192782E-2</v>
      </c>
      <c r="BP202" s="64">
        <f t="shared" si="25"/>
        <v>2.9914529914529919E-2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54.074074074074062</v>
      </c>
      <c r="Y203" s="551">
        <f>IFERROR(Y195/H195,"0")+IFERROR(Y196/H196,"0")+IFERROR(Y197/H197,"0")+IFERROR(Y198/H198,"0")+IFERROR(Y199/H199,"0")+IFERROR(Y200/H200,"0")+IFERROR(Y201/H201,"0")+IFERROR(Y202/H202,"0")</f>
        <v>57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0.43814000000000003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230</v>
      </c>
      <c r="Y204" s="551">
        <f>IFERROR(SUM(Y195:Y202),"0")</f>
        <v>239.4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89</v>
      </c>
      <c r="Y208" s="550">
        <f t="shared" si="26"/>
        <v>95.699999999999989</v>
      </c>
      <c r="Z208" s="36">
        <f>IFERROR(IF(Y208=0,"",ROUNDUP(Y208/H208,0)*0.01898),"")</f>
        <v>0.20877999999999999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94.309310344827594</v>
      </c>
      <c r="BN208" s="64">
        <f t="shared" si="28"/>
        <v>101.40899999999999</v>
      </c>
      <c r="BO208" s="64">
        <f t="shared" si="29"/>
        <v>0.15984195402298851</v>
      </c>
      <c r="BP208" s="64">
        <f t="shared" si="30"/>
        <v>0.171875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173</v>
      </c>
      <c r="Y209" s="550">
        <f t="shared" si="26"/>
        <v>175.2</v>
      </c>
      <c r="Z209" s="36">
        <f t="shared" ref="Z209:Z214" si="31">IFERROR(IF(Y209=0,"",ROUNDUP(Y209/H209,0)*0.00651),"")</f>
        <v>0.47522999999999999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192.46250000000001</v>
      </c>
      <c r="BN209" s="64">
        <f t="shared" si="28"/>
        <v>194.90999999999997</v>
      </c>
      <c r="BO209" s="64">
        <f t="shared" si="29"/>
        <v>0.39606227106227115</v>
      </c>
      <c r="BP209" s="64">
        <f t="shared" si="30"/>
        <v>0.40109890109890112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158</v>
      </c>
      <c r="Y211" s="550">
        <f t="shared" si="26"/>
        <v>158.4</v>
      </c>
      <c r="Z211" s="36">
        <f t="shared" si="31"/>
        <v>0.42965999999999999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174.59</v>
      </c>
      <c r="BN211" s="64">
        <f t="shared" si="28"/>
        <v>175.03200000000004</v>
      </c>
      <c r="BO211" s="64">
        <f t="shared" si="29"/>
        <v>0.36172161172161182</v>
      </c>
      <c r="BP211" s="64">
        <f t="shared" si="30"/>
        <v>0.36263736263736268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133</v>
      </c>
      <c r="Y212" s="550">
        <f t="shared" si="26"/>
        <v>134.4</v>
      </c>
      <c r="Z212" s="36">
        <f t="shared" si="31"/>
        <v>0.36456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146.965</v>
      </c>
      <c r="BN212" s="64">
        <f t="shared" si="28"/>
        <v>148.51200000000003</v>
      </c>
      <c r="BO212" s="64">
        <f t="shared" si="29"/>
        <v>0.30448717948717952</v>
      </c>
      <c r="BP212" s="64">
        <f t="shared" si="30"/>
        <v>0.30769230769230776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35</v>
      </c>
      <c r="Y213" s="550">
        <f t="shared" si="26"/>
        <v>36</v>
      </c>
      <c r="Z213" s="36">
        <f t="shared" si="31"/>
        <v>9.7650000000000001E-2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38.675000000000004</v>
      </c>
      <c r="BN213" s="64">
        <f t="shared" si="28"/>
        <v>39.780000000000008</v>
      </c>
      <c r="BO213" s="64">
        <f t="shared" si="29"/>
        <v>8.0128205128205135E-2</v>
      </c>
      <c r="BP213" s="64">
        <f t="shared" si="30"/>
        <v>8.241758241758243E-2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91</v>
      </c>
      <c r="Y214" s="550">
        <f t="shared" si="26"/>
        <v>91.2</v>
      </c>
      <c r="Z214" s="36">
        <f t="shared" si="31"/>
        <v>0.24738000000000002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100.7825</v>
      </c>
      <c r="BN214" s="64">
        <f t="shared" si="28"/>
        <v>101.004</v>
      </c>
      <c r="BO214" s="64">
        <f t="shared" si="29"/>
        <v>0.20833333333333337</v>
      </c>
      <c r="BP214" s="64">
        <f t="shared" si="30"/>
        <v>0.2087912087912088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256.06321839080465</v>
      </c>
      <c r="Y215" s="551">
        <f>IFERROR(Y206/H206,"0")+IFERROR(Y207/H207,"0")+IFERROR(Y208/H208,"0")+IFERROR(Y209/H209,"0")+IFERROR(Y210/H210,"0")+IFERROR(Y211/H211,"0")+IFERROR(Y212/H212,"0")+IFERROR(Y213/H213,"0")+IFERROR(Y214/H214,"0")</f>
        <v>259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1.8232599999999999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679</v>
      </c>
      <c r="Y216" s="551">
        <f>IFERROR(SUM(Y206:Y214),"0")</f>
        <v>690.9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4</v>
      </c>
      <c r="Y218" s="550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4.4200000000000008</v>
      </c>
      <c r="BN218" s="64">
        <f>IFERROR(Y218*I218/H218,"0")</f>
        <v>5.3040000000000003</v>
      </c>
      <c r="BO218" s="64">
        <f>IFERROR(1/J218*(X218/H218),"0")</f>
        <v>9.1575091575091579E-3</v>
      </c>
      <c r="BP218" s="64">
        <f>IFERROR(1/J218*(Y218/H218),"0")</f>
        <v>1.098901098901099E-2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13</v>
      </c>
      <c r="Y219" s="550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14.365</v>
      </c>
      <c r="BN219" s="64">
        <f>IFERROR(Y219*I219/H219,"0")</f>
        <v>15.912000000000001</v>
      </c>
      <c r="BO219" s="64">
        <f>IFERROR(1/J219*(X219/H219),"0")</f>
        <v>2.9761904761904767E-2</v>
      </c>
      <c r="BP219" s="64">
        <f>IFERROR(1/J219*(Y219/H219),"0")</f>
        <v>3.2967032967032968E-2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7.0833333333333339</v>
      </c>
      <c r="Y220" s="551">
        <f>IFERROR(Y218/H218,"0")+IFERROR(Y219/H219,"0")</f>
        <v>8</v>
      </c>
      <c r="Z220" s="551">
        <f>IFERROR(IF(Z218="",0,Z218),"0")+IFERROR(IF(Z219="",0,Z219),"0")</f>
        <v>5.2080000000000001E-2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17</v>
      </c>
      <c r="Y221" s="551">
        <f>IFERROR(SUM(Y218:Y219),"0")</f>
        <v>19.2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77</v>
      </c>
      <c r="Y269" s="550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82.775000000000006</v>
      </c>
      <c r="BN269" s="64">
        <f>IFERROR(Y269*I269/H269,"0")</f>
        <v>85.140000000000015</v>
      </c>
      <c r="BO269" s="64">
        <f>IFERROR(1/J269*(X269/H269),"0")</f>
        <v>0.17628205128205132</v>
      </c>
      <c r="BP269" s="64">
        <f>IFERROR(1/J269*(Y269/H269),"0")</f>
        <v>0.18131868131868134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32.083333333333336</v>
      </c>
      <c r="Y270" s="551">
        <f>IFERROR(Y267/H267,"0")+IFERROR(Y268/H268,"0")+IFERROR(Y269/H269,"0")</f>
        <v>33</v>
      </c>
      <c r="Z270" s="551">
        <f>IFERROR(IF(Z267="",0,Z267),"0")+IFERROR(IF(Z268="",0,Z268),"0")+IFERROR(IF(Z269="",0,Z269),"0")</f>
        <v>0.21482999999999999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77</v>
      </c>
      <c r="Y271" s="551">
        <f>IFERROR(SUM(Y267:Y269),"0")</f>
        <v>79.2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5</v>
      </c>
      <c r="Y288" s="550">
        <f>IFERROR(IF(X288="",0,CEILING((X288/$H288),1)*$H288),"")</f>
        <v>10.8</v>
      </c>
      <c r="Z288" s="36">
        <f>IFERROR(IF(Y288=0,"",ROUNDUP(Y288/H288,0)*0.01898),"")</f>
        <v>1.898E-2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5.2013888888888884</v>
      </c>
      <c r="BN288" s="64">
        <f>IFERROR(Y288*I288/H288,"0")</f>
        <v>11.234999999999999</v>
      </c>
      <c r="BO288" s="64">
        <f>IFERROR(1/J288*(X288/H288),"0")</f>
        <v>7.2337962962962955E-3</v>
      </c>
      <c r="BP288" s="64">
        <f>IFERROR(1/J288*(Y288/H288),"0")</f>
        <v>1.5625E-2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0.46296296296296291</v>
      </c>
      <c r="Y293" s="551">
        <f>IFERROR(Y288/H288,"0")+IFERROR(Y289/H289,"0")+IFERROR(Y290/H290,"0")+IFERROR(Y291/H291,"0")+IFERROR(Y292/H292,"0")</f>
        <v>1</v>
      </c>
      <c r="Z293" s="551">
        <f>IFERROR(IF(Z288="",0,Z288),"0")+IFERROR(IF(Z289="",0,Z289),"0")+IFERROR(IF(Z290="",0,Z290),"0")+IFERROR(IF(Z291="",0,Z291),"0")+IFERROR(IF(Z292="",0,Z292),"0")</f>
        <v>1.898E-2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5</v>
      </c>
      <c r="Y294" s="551">
        <f>IFERROR(SUM(Y288:Y292),"0")</f>
        <v>10.8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3</v>
      </c>
      <c r="Y302" s="550">
        <f t="shared" si="37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3.38</v>
      </c>
      <c r="BN302" s="64">
        <f t="shared" si="39"/>
        <v>4.056</v>
      </c>
      <c r="BO302" s="64">
        <f t="shared" si="40"/>
        <v>9.1575091575091579E-3</v>
      </c>
      <c r="BP302" s="64">
        <f t="shared" si="41"/>
        <v>1.098901098901099E-2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1.6666666666666665</v>
      </c>
      <c r="Y303" s="551">
        <f>IFERROR(Y296/H296,"0")+IFERROR(Y297/H297,"0")+IFERROR(Y298/H298,"0")+IFERROR(Y299/H299,"0")+IFERROR(Y300/H300,"0")+IFERROR(Y301/H301,"0")+IFERROR(Y302/H302,"0")</f>
        <v>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3</v>
      </c>
      <c r="Y304" s="551">
        <f>IFERROR(SUM(Y296:Y302),"0")</f>
        <v>3.6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52</v>
      </c>
      <c r="Y315" s="550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55.46</v>
      </c>
      <c r="BN315" s="64">
        <f>IFERROR(Y315*I315/H315,"0")</f>
        <v>58.233000000000011</v>
      </c>
      <c r="BO315" s="64">
        <f>IFERROR(1/J315*(X315/H315),"0")</f>
        <v>0.10416666666666667</v>
      </c>
      <c r="BP315" s="64">
        <f>IFERROR(1/J315*(Y315/H315),"0")</f>
        <v>0.109375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6.666666666666667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52</v>
      </c>
      <c r="Y318" s="551">
        <f>IFERROR(SUM(Y314:Y316),"0")</f>
        <v>54.6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1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1.1588235294117648</v>
      </c>
      <c r="BN322" s="64">
        <f>IFERROR(Y322*I322/H322,"0")</f>
        <v>2.9550000000000001</v>
      </c>
      <c r="BO322" s="64">
        <f>IFERROR(1/J322*(X322/H322),"0")</f>
        <v>2.1547080370609788E-3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10</v>
      </c>
      <c r="Y323" s="550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4.3137254901960791</v>
      </c>
      <c r="Y324" s="551">
        <f>IFERROR(Y320/H320,"0")+IFERROR(Y321/H321,"0")+IFERROR(Y322/H322,"0")+IFERROR(Y323/H323,"0")</f>
        <v>5</v>
      </c>
      <c r="Z324" s="551">
        <f>IFERROR(IF(Z320="",0,Z320),"0")+IFERROR(IF(Z321="",0,Z321),"0")+IFERROR(IF(Z322="",0,Z322),"0")+IFERROR(IF(Z323="",0,Z323),"0")</f>
        <v>3.2550000000000003E-2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11</v>
      </c>
      <c r="Y325" s="551">
        <f>IFERROR(SUM(Y320:Y323),"0")</f>
        <v>12.75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490</v>
      </c>
      <c r="Y342" s="550">
        <f t="shared" ref="Y342:Y348" si="42">IFERROR(IF(X342="",0,CEILING((X342/$H342),1)*$H342),"")</f>
        <v>495</v>
      </c>
      <c r="Z342" s="36">
        <f>IFERROR(IF(Y342=0,"",ROUNDUP(Y342/H342,0)*0.02175),"")</f>
        <v>0.71775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505.68</v>
      </c>
      <c r="BN342" s="64">
        <f t="shared" ref="BN342:BN348" si="44">IFERROR(Y342*I342/H342,"0")</f>
        <v>510.84000000000003</v>
      </c>
      <c r="BO342" s="64">
        <f t="shared" ref="BO342:BO348" si="45">IFERROR(1/J342*(X342/H342),"0")</f>
        <v>0.68055555555555547</v>
      </c>
      <c r="BP342" s="64">
        <f t="shared" ref="BP342:BP348" si="46">IFERROR(1/J342*(Y342/H342),"0")</f>
        <v>0.6875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969</v>
      </c>
      <c r="Y343" s="550">
        <f t="shared" si="42"/>
        <v>975</v>
      </c>
      <c r="Z343" s="36">
        <f>IFERROR(IF(Y343=0,"",ROUNDUP(Y343/H343,0)*0.02175),"")</f>
        <v>1.4137499999999998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1000.008</v>
      </c>
      <c r="BN343" s="64">
        <f t="shared" si="44"/>
        <v>1006.2</v>
      </c>
      <c r="BO343" s="64">
        <f t="shared" si="45"/>
        <v>1.3458333333333332</v>
      </c>
      <c r="BP343" s="64">
        <f t="shared" si="46"/>
        <v>1.3541666666666665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444</v>
      </c>
      <c r="Y344" s="550">
        <f t="shared" si="42"/>
        <v>450</v>
      </c>
      <c r="Z344" s="36">
        <f>IFERROR(IF(Y344=0,"",ROUNDUP(Y344/H344,0)*0.02175),"")</f>
        <v>0.65249999999999997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458.20799999999997</v>
      </c>
      <c r="BN344" s="64">
        <f t="shared" si="44"/>
        <v>464.4</v>
      </c>
      <c r="BO344" s="64">
        <f t="shared" si="45"/>
        <v>0.6166666666666667</v>
      </c>
      <c r="BP344" s="64">
        <f t="shared" si="46"/>
        <v>0.625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568</v>
      </c>
      <c r="Y345" s="550">
        <f t="shared" si="42"/>
        <v>570</v>
      </c>
      <c r="Z345" s="36">
        <f>IFERROR(IF(Y345=0,"",ROUNDUP(Y345/H345,0)*0.02175),"")</f>
        <v>0.8264999999999999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586.17599999999993</v>
      </c>
      <c r="BN345" s="64">
        <f t="shared" si="44"/>
        <v>588.24</v>
      </c>
      <c r="BO345" s="64">
        <f t="shared" si="45"/>
        <v>0.78888888888888886</v>
      </c>
      <c r="BP345" s="64">
        <f t="shared" si="46"/>
        <v>0.79166666666666663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164.73333333333332</v>
      </c>
      <c r="Y349" s="551">
        <f>IFERROR(Y342/H342,"0")+IFERROR(Y343/H343,"0")+IFERROR(Y344/H344,"0")+IFERROR(Y345/H345,"0")+IFERROR(Y346/H346,"0")+IFERROR(Y347/H347,"0")+IFERROR(Y348/H348,"0")</f>
        <v>166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3.6104999999999996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2471</v>
      </c>
      <c r="Y350" s="551">
        <f>IFERROR(SUM(Y342:Y348),"0")</f>
        <v>2490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915</v>
      </c>
      <c r="Y352" s="550">
        <f>IFERROR(IF(X352="",0,CEILING((X352/$H352),1)*$H352),"")</f>
        <v>915</v>
      </c>
      <c r="Z352" s="36">
        <f>IFERROR(IF(Y352=0,"",ROUNDUP(Y352/H352,0)*0.02175),"")</f>
        <v>1.3267499999999999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944.28000000000009</v>
      </c>
      <c r="BN352" s="64">
        <f>IFERROR(Y352*I352/H352,"0")</f>
        <v>944.28000000000009</v>
      </c>
      <c r="BO352" s="64">
        <f>IFERROR(1/J352*(X352/H352),"0")</f>
        <v>1.2708333333333333</v>
      </c>
      <c r="BP352" s="64">
        <f>IFERROR(1/J352*(Y352/H352),"0")</f>
        <v>1.2708333333333333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61</v>
      </c>
      <c r="Y354" s="551">
        <f>IFERROR(Y352/H352,"0")+IFERROR(Y353/H353,"0")</f>
        <v>61</v>
      </c>
      <c r="Z354" s="551">
        <f>IFERROR(IF(Z352="",0,Z352),"0")+IFERROR(IF(Z353="",0,Z353),"0")</f>
        <v>1.3267499999999999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915</v>
      </c>
      <c r="Y355" s="551">
        <f>IFERROR(SUM(Y352:Y353),"0")</f>
        <v>915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6</v>
      </c>
      <c r="Y367" s="550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6.2416666666666663</v>
      </c>
      <c r="BN367" s="64">
        <f>IFERROR(Y367*I367/H367,"0")</f>
        <v>11.234999999999999</v>
      </c>
      <c r="BO367" s="64">
        <f>IFERROR(1/J367*(X367/H367),"0")</f>
        <v>8.6805555555555542E-3</v>
      </c>
      <c r="BP367" s="64">
        <f>IFERROR(1/J367*(Y367/H367),"0")</f>
        <v>1.5625E-2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0.55555555555555547</v>
      </c>
      <c r="Y370" s="551">
        <f>IFERROR(Y367/H367,"0")+IFERROR(Y368/H368,"0")+IFERROR(Y369/H369,"0")</f>
        <v>1</v>
      </c>
      <c r="Z370" s="551">
        <f>IFERROR(IF(Z367="",0,Z367),"0")+IFERROR(IF(Z368="",0,Z368),"0")+IFERROR(IF(Z369="",0,Z369),"0")</f>
        <v>1.898E-2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6</v>
      </c>
      <c r="Y371" s="551">
        <f>IFERROR(SUM(Y367:Y369),"0")</f>
        <v>10.8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2869</v>
      </c>
      <c r="Y377" s="550">
        <f>IFERROR(IF(X377="",0,CEILING((X377/$H377),1)*$H377),"")</f>
        <v>2871</v>
      </c>
      <c r="Z377" s="36">
        <f>IFERROR(IF(Y377=0,"",ROUNDUP(Y377/H377,0)*0.01898),"")</f>
        <v>6.0546199999999999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3034.4456666666665</v>
      </c>
      <c r="BN377" s="64">
        <f>IFERROR(Y377*I377/H377,"0")</f>
        <v>3036.5609999999997</v>
      </c>
      <c r="BO377" s="64">
        <f>IFERROR(1/J377*(X377/H377),"0")</f>
        <v>4.9809027777777777</v>
      </c>
      <c r="BP377" s="64">
        <f>IFERROR(1/J377*(Y377/H377),"0")</f>
        <v>4.984375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318.77777777777777</v>
      </c>
      <c r="Y379" s="551">
        <f>IFERROR(Y377/H377,"0")+IFERROR(Y378/H378,"0")</f>
        <v>319</v>
      </c>
      <c r="Z379" s="551">
        <f>IFERROR(IF(Z377="",0,Z377),"0")+IFERROR(IF(Z378="",0,Z378),"0")</f>
        <v>6.0546199999999999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2869</v>
      </c>
      <c r="Y380" s="551">
        <f>IFERROR(SUM(Y377:Y378),"0")</f>
        <v>2871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13</v>
      </c>
      <c r="Y396" s="550">
        <f t="shared" si="47"/>
        <v>14.700000000000001</v>
      </c>
      <c r="Z396" s="36">
        <f t="shared" si="52"/>
        <v>3.5140000000000005E-2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13.804761904761904</v>
      </c>
      <c r="BN396" s="64">
        <f t="shared" si="49"/>
        <v>15.61</v>
      </c>
      <c r="BO396" s="64">
        <f t="shared" si="50"/>
        <v>2.6455026455026454E-2</v>
      </c>
      <c r="BP396" s="64">
        <f t="shared" si="51"/>
        <v>2.9914529914529919E-2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6.1904761904761898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3.5140000000000005E-2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13</v>
      </c>
      <c r="Y399" s="551">
        <f>IFERROR(SUM(Y388:Y397),"0")</f>
        <v>14.700000000000001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952</v>
      </c>
      <c r="Y433" s="550">
        <f t="shared" si="53"/>
        <v>955.68000000000006</v>
      </c>
      <c r="Z433" s="36">
        <f t="shared" si="54"/>
        <v>2.1647600000000002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1016.9090909090908</v>
      </c>
      <c r="BN433" s="64">
        <f t="shared" si="56"/>
        <v>1020.84</v>
      </c>
      <c r="BO433" s="64">
        <f t="shared" si="57"/>
        <v>1.7336829836829837</v>
      </c>
      <c r="BP433" s="64">
        <f t="shared" si="58"/>
        <v>1.7403846153846154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789</v>
      </c>
      <c r="Y435" s="550">
        <f t="shared" si="53"/>
        <v>792</v>
      </c>
      <c r="Z435" s="36">
        <f t="shared" si="54"/>
        <v>1.794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842.7954545454545</v>
      </c>
      <c r="BN435" s="64">
        <f t="shared" si="56"/>
        <v>846</v>
      </c>
      <c r="BO435" s="64">
        <f t="shared" si="57"/>
        <v>1.4368444055944056</v>
      </c>
      <c r="BP435" s="64">
        <f t="shared" si="58"/>
        <v>1.4423076923076923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23</v>
      </c>
      <c r="Y438" s="550">
        <f t="shared" si="53"/>
        <v>24</v>
      </c>
      <c r="Z438" s="36">
        <f>IFERROR(IF(Y438=0,"",ROUNDUP(Y438/H438,0)*0.00902),"")</f>
        <v>4.5100000000000001E-2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33.206249999999997</v>
      </c>
      <c r="BN438" s="64">
        <f t="shared" si="56"/>
        <v>34.65</v>
      </c>
      <c r="BO438" s="64">
        <f t="shared" si="57"/>
        <v>3.6300505050505055E-2</v>
      </c>
      <c r="BP438" s="64">
        <f t="shared" si="58"/>
        <v>3.787878787878788E-2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334.52651515151518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336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4.0038600000000004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1764</v>
      </c>
      <c r="Y444" s="551">
        <f>IFERROR(SUM(Y430:Y442),"0")</f>
        <v>1771.68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624</v>
      </c>
      <c r="Y446" s="550">
        <f>IFERROR(IF(X446="",0,CEILING((X446/$H446),1)*$H446),"")</f>
        <v>628.32000000000005</v>
      </c>
      <c r="Z446" s="36">
        <f>IFERROR(IF(Y446=0,"",ROUNDUP(Y446/H446,0)*0.01196),"")</f>
        <v>1.4232400000000001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666.5454545454545</v>
      </c>
      <c r="BN446" s="64">
        <f>IFERROR(Y446*I446/H446,"0")</f>
        <v>671.16</v>
      </c>
      <c r="BO446" s="64">
        <f>IFERROR(1/J446*(X446/H446),"0")</f>
        <v>1.1363636363636362</v>
      </c>
      <c r="BP446" s="64">
        <f>IFERROR(1/J446*(Y446/H446),"0")</f>
        <v>1.1442307692307694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17</v>
      </c>
      <c r="Y448" s="550">
        <f>IFERROR(IF(X448="",0,CEILING((X448/$H448),1)*$H448),"")</f>
        <v>19.2</v>
      </c>
      <c r="Z448" s="36">
        <f>IFERROR(IF(Y448=0,"",ROUNDUP(Y448/H448,0)*0.00902),"")</f>
        <v>3.6080000000000001E-2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24.543750000000003</v>
      </c>
      <c r="BN448" s="64">
        <f>IFERROR(Y448*I448/H448,"0")</f>
        <v>27.72</v>
      </c>
      <c r="BO448" s="64">
        <f>IFERROR(1/J448*(X448/H448),"0")</f>
        <v>2.6830808080808084E-2</v>
      </c>
      <c r="BP448" s="64">
        <f>IFERROR(1/J448*(Y448/H448),"0")</f>
        <v>3.0303030303030304E-2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121.72348484848484</v>
      </c>
      <c r="Y449" s="551">
        <f>IFERROR(Y446/H446,"0")+IFERROR(Y447/H447,"0")+IFERROR(Y448/H448,"0")</f>
        <v>123</v>
      </c>
      <c r="Z449" s="551">
        <f>IFERROR(IF(Z446="",0,Z446),"0")+IFERROR(IF(Z447="",0,Z447),"0")+IFERROR(IF(Z448="",0,Z448),"0")</f>
        <v>1.45932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641</v>
      </c>
      <c r="Y450" s="551">
        <f>IFERROR(SUM(Y446:Y448),"0")</f>
        <v>647.5200000000001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214</v>
      </c>
      <c r="Y452" s="550">
        <f t="shared" ref="Y452:Y457" si="59">IFERROR(IF(X452="",0,CEILING((X452/$H452),1)*$H452),"")</f>
        <v>216.48000000000002</v>
      </c>
      <c r="Z452" s="36">
        <f>IFERROR(IF(Y452=0,"",ROUNDUP(Y452/H452,0)*0.01196),"")</f>
        <v>0.49036000000000002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228.59090909090909</v>
      </c>
      <c r="BN452" s="64">
        <f t="shared" ref="BN452:BN457" si="61">IFERROR(Y452*I452/H452,"0")</f>
        <v>231.24</v>
      </c>
      <c r="BO452" s="64">
        <f t="shared" ref="BO452:BO457" si="62">IFERROR(1/J452*(X452/H452),"0")</f>
        <v>0.38971445221445222</v>
      </c>
      <c r="BP452" s="64">
        <f t="shared" ref="BP452:BP457" si="63">IFERROR(1/J452*(Y452/H452),"0")</f>
        <v>0.39423076923076927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124</v>
      </c>
      <c r="Y453" s="550">
        <f t="shared" si="59"/>
        <v>126.72</v>
      </c>
      <c r="Z453" s="36">
        <f>IFERROR(IF(Y453=0,"",ROUNDUP(Y453/H453,0)*0.01196),"")</f>
        <v>0.28704000000000002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132.45454545454544</v>
      </c>
      <c r="BN453" s="64">
        <f t="shared" si="61"/>
        <v>135.35999999999999</v>
      </c>
      <c r="BO453" s="64">
        <f t="shared" si="62"/>
        <v>0.22581585081585082</v>
      </c>
      <c r="BP453" s="64">
        <f t="shared" si="63"/>
        <v>0.23076923076923078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650</v>
      </c>
      <c r="Y454" s="550">
        <f t="shared" si="59"/>
        <v>654.72</v>
      </c>
      <c r="Z454" s="36">
        <f>IFERROR(IF(Y454=0,"",ROUNDUP(Y454/H454,0)*0.01196),"")</f>
        <v>1.4830399999999999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694.31818181818176</v>
      </c>
      <c r="BN454" s="64">
        <f t="shared" si="61"/>
        <v>699.36</v>
      </c>
      <c r="BO454" s="64">
        <f t="shared" si="62"/>
        <v>1.1837121212121211</v>
      </c>
      <c r="BP454" s="64">
        <f t="shared" si="63"/>
        <v>1.1923076923076923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187.12121212121212</v>
      </c>
      <c r="Y458" s="551">
        <f>IFERROR(Y452/H452,"0")+IFERROR(Y453/H453,"0")+IFERROR(Y454/H454,"0")+IFERROR(Y455/H455,"0")+IFERROR(Y456/H456,"0")+IFERROR(Y457/H457,"0")</f>
        <v>189</v>
      </c>
      <c r="Z458" s="551">
        <f>IFERROR(IF(Z452="",0,Z452),"0")+IFERROR(IF(Z453="",0,Z453),"0")+IFERROR(IF(Z454="",0,Z454),"0")+IFERROR(IF(Z455="",0,Z455),"0")+IFERROR(IF(Z456="",0,Z456),"0")+IFERROR(IF(Z457="",0,Z457),"0")</f>
        <v>2.26044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988</v>
      </c>
      <c r="Y459" s="551">
        <f>IFERROR(SUM(Y452:Y457),"0")</f>
        <v>997.92000000000007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11851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11973.970000000003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12540.659442829987</v>
      </c>
      <c r="Y502" s="551">
        <f>IFERROR(SUM(BN22:BN498),"0")</f>
        <v>12671.893999999998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21</v>
      </c>
      <c r="Y503" s="38">
        <f>ROUNDUP(SUM(BP22:BP498),0)</f>
        <v>21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13065.659442829987</v>
      </c>
      <c r="Y504" s="551">
        <f>GrossWeightTotalR+PalletQtyTotalR*25</f>
        <v>13196.893999999998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1826.3495533702767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1850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24.091199999999997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100.6</v>
      </c>
      <c r="E511" s="46">
        <f>IFERROR(Y89*1,"0")+IFERROR(Y90*1,"0")+IFERROR(Y91*1,"0")+IFERROR(Y95*1,"0")+IFERROR(Y96*1,"0")+IFERROR(Y97*1,"0")+IFERROR(Y98*1,"0")+IFERROR(Y99*1,"0")</f>
        <v>216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708.6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119.7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949.5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79.2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81.75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3405</v>
      </c>
      <c r="U511" s="46">
        <f>IFERROR(Y367*1,"0")+IFERROR(Y368*1,"0")+IFERROR(Y369*1,"0")+IFERROR(Y373*1,"0")+IFERROR(Y377*1,"0")+IFERROR(Y378*1,"0")+IFERROR(Y382*1,"0")</f>
        <v>2881.8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14.700000000000001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3417.12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