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CCDD1026-3569-4568-A42B-B47AF30BFE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U511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N358" i="1"/>
  <c r="BM358" i="1"/>
  <c r="Z358" i="1"/>
  <c r="Y358" i="1"/>
  <c r="BP358" i="1" s="1"/>
  <c r="P358" i="1"/>
  <c r="BO357" i="1"/>
  <c r="BM357" i="1"/>
  <c r="Y357" i="1"/>
  <c r="Y359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S511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7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1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3" i="1" s="1"/>
  <c r="P296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R511" i="1" s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11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Y270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Y232" i="1" s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1" i="1" s="1"/>
  <c r="P130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1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3" i="1"/>
  <c r="Y37" i="1"/>
  <c r="Y45" i="1"/>
  <c r="Y49" i="1"/>
  <c r="Y58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Y171" i="1"/>
  <c r="Y177" i="1"/>
  <c r="Y188" i="1"/>
  <c r="Y192" i="1"/>
  <c r="Y204" i="1"/>
  <c r="Z207" i="1"/>
  <c r="BN207" i="1"/>
  <c r="Z209" i="1"/>
  <c r="BN209" i="1"/>
  <c r="Z211" i="1"/>
  <c r="BN211" i="1"/>
  <c r="BP213" i="1"/>
  <c r="BN213" i="1"/>
  <c r="Z213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Z246" i="1"/>
  <c r="BP244" i="1"/>
  <c r="BN244" i="1"/>
  <c r="Z244" i="1"/>
  <c r="H9" i="1"/>
  <c r="B511" i="1"/>
  <c r="X502" i="1"/>
  <c r="X503" i="1"/>
  <c r="X505" i="1"/>
  <c r="Y24" i="1"/>
  <c r="Z27" i="1"/>
  <c r="Z32" i="1" s="1"/>
  <c r="BN27" i="1"/>
  <c r="Y502" i="1" s="1"/>
  <c r="Z29" i="1"/>
  <c r="BN29" i="1"/>
  <c r="Z31" i="1"/>
  <c r="BN31" i="1"/>
  <c r="Z35" i="1"/>
  <c r="Z36" i="1" s="1"/>
  <c r="BN35" i="1"/>
  <c r="BP35" i="1"/>
  <c r="Y503" i="1" s="1"/>
  <c r="Z41" i="1"/>
  <c r="BN41" i="1"/>
  <c r="BP41" i="1"/>
  <c r="Z43" i="1"/>
  <c r="BN43" i="1"/>
  <c r="Y44" i="1"/>
  <c r="Y505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0" i="1" s="1"/>
  <c r="BN96" i="1"/>
  <c r="Z98" i="1"/>
  <c r="BN98" i="1"/>
  <c r="F511" i="1"/>
  <c r="Z105" i="1"/>
  <c r="Z108" i="1" s="1"/>
  <c r="BN105" i="1"/>
  <c r="Z107" i="1"/>
  <c r="BN107" i="1"/>
  <c r="Y108" i="1"/>
  <c r="Z111" i="1"/>
  <c r="Z114" i="1" s="1"/>
  <c r="BN111" i="1"/>
  <c r="BP111" i="1"/>
  <c r="Z113" i="1"/>
  <c r="BN113" i="1"/>
  <c r="Z117" i="1"/>
  <c r="BN117" i="1"/>
  <c r="BP117" i="1"/>
  <c r="Z119" i="1"/>
  <c r="BN119" i="1"/>
  <c r="Z125" i="1"/>
  <c r="Z126" i="1" s="1"/>
  <c r="BN125" i="1"/>
  <c r="Z130" i="1"/>
  <c r="Z132" i="1" s="1"/>
  <c r="BN130" i="1"/>
  <c r="BP130" i="1"/>
  <c r="Y133" i="1"/>
  <c r="Z136" i="1"/>
  <c r="Z137" i="1" s="1"/>
  <c r="BN136" i="1"/>
  <c r="Z140" i="1"/>
  <c r="Z142" i="1" s="1"/>
  <c r="BN140" i="1"/>
  <c r="BP140" i="1"/>
  <c r="H511" i="1"/>
  <c r="Y148" i="1"/>
  <c r="Z151" i="1"/>
  <c r="Z153" i="1" s="1"/>
  <c r="BN151" i="1"/>
  <c r="I511" i="1"/>
  <c r="Y160" i="1"/>
  <c r="Z163" i="1"/>
  <c r="Z171" i="1" s="1"/>
  <c r="BN163" i="1"/>
  <c r="Z165" i="1"/>
  <c r="BN165" i="1"/>
  <c r="Z167" i="1"/>
  <c r="BN167" i="1"/>
  <c r="Z169" i="1"/>
  <c r="BN169" i="1"/>
  <c r="Z175" i="1"/>
  <c r="Z177" i="1" s="1"/>
  <c r="BN175" i="1"/>
  <c r="J511" i="1"/>
  <c r="Z186" i="1"/>
  <c r="Z187" i="1" s="1"/>
  <c r="BN186" i="1"/>
  <c r="Y187" i="1"/>
  <c r="Z190" i="1"/>
  <c r="Z192" i="1" s="1"/>
  <c r="BN190" i="1"/>
  <c r="BP190" i="1"/>
  <c r="Z196" i="1"/>
  <c r="Z203" i="1" s="1"/>
  <c r="BN196" i="1"/>
  <c r="Z198" i="1"/>
  <c r="BN198" i="1"/>
  <c r="Z200" i="1"/>
  <c r="BN200" i="1"/>
  <c r="Z202" i="1"/>
  <c r="BN202" i="1"/>
  <c r="Z206" i="1"/>
  <c r="Z215" i="1" s="1"/>
  <c r="BN206" i="1"/>
  <c r="BP206" i="1"/>
  <c r="Z208" i="1"/>
  <c r="BN208" i="1"/>
  <c r="Z210" i="1"/>
  <c r="BN210" i="1"/>
  <c r="Y215" i="1"/>
  <c r="BP219" i="1"/>
  <c r="BN219" i="1"/>
  <c r="Z219" i="1"/>
  <c r="Z220" i="1" s="1"/>
  <c r="Y221" i="1"/>
  <c r="K511" i="1"/>
  <c r="Y231" i="1"/>
  <c r="BP224" i="1"/>
  <c r="BN224" i="1"/>
  <c r="Z224" i="1"/>
  <c r="Z231" i="1" s="1"/>
  <c r="BP228" i="1"/>
  <c r="BN228" i="1"/>
  <c r="Z228" i="1"/>
  <c r="Y255" i="1"/>
  <c r="Y264" i="1"/>
  <c r="Y271" i="1"/>
  <c r="Y276" i="1"/>
  <c r="Y280" i="1"/>
  <c r="Y285" i="1"/>
  <c r="Y294" i="1"/>
  <c r="Y304" i="1"/>
  <c r="Y312" i="1"/>
  <c r="Y318" i="1"/>
  <c r="Y324" i="1"/>
  <c r="Y330" i="1"/>
  <c r="Y337" i="1"/>
  <c r="Y349" i="1"/>
  <c r="Y355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BP413" i="1"/>
  <c r="BN413" i="1"/>
  <c r="Z413" i="1"/>
  <c r="BP432" i="1"/>
  <c r="BN432" i="1"/>
  <c r="Z432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AB511" i="1"/>
  <c r="Y499" i="1"/>
  <c r="BP498" i="1"/>
  <c r="BN498" i="1"/>
  <c r="Z498" i="1"/>
  <c r="Z499" i="1" s="1"/>
  <c r="Y500" i="1"/>
  <c r="O511" i="1"/>
  <c r="W511" i="1"/>
  <c r="L511" i="1"/>
  <c r="Z251" i="1"/>
  <c r="Z255" i="1" s="1"/>
  <c r="BN251" i="1"/>
  <c r="Z253" i="1"/>
  <c r="BN253" i="1"/>
  <c r="Y256" i="1"/>
  <c r="M511" i="1"/>
  <c r="Z261" i="1"/>
  <c r="Z263" i="1" s="1"/>
  <c r="BN261" i="1"/>
  <c r="Z262" i="1"/>
  <c r="BN262" i="1"/>
  <c r="Y263" i="1"/>
  <c r="Z267" i="1"/>
  <c r="BN267" i="1"/>
  <c r="BP267" i="1"/>
  <c r="Z269" i="1"/>
  <c r="BN269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Z288" i="1"/>
  <c r="BN288" i="1"/>
  <c r="BP288" i="1"/>
  <c r="Z290" i="1"/>
  <c r="BN290" i="1"/>
  <c r="Z292" i="1"/>
  <c r="BN292" i="1"/>
  <c r="Y293" i="1"/>
  <c r="Z296" i="1"/>
  <c r="BN296" i="1"/>
  <c r="BP296" i="1"/>
  <c r="Z298" i="1"/>
  <c r="BN298" i="1"/>
  <c r="Z300" i="1"/>
  <c r="BN300" i="1"/>
  <c r="Z302" i="1"/>
  <c r="BN302" i="1"/>
  <c r="Z306" i="1"/>
  <c r="Z311" i="1" s="1"/>
  <c r="BN306" i="1"/>
  <c r="BP306" i="1"/>
  <c r="Z308" i="1"/>
  <c r="BN308" i="1"/>
  <c r="Z310" i="1"/>
  <c r="BN310" i="1"/>
  <c r="Z314" i="1"/>
  <c r="BN314" i="1"/>
  <c r="BP314" i="1"/>
  <c r="Z316" i="1"/>
  <c r="BN316" i="1"/>
  <c r="Z322" i="1"/>
  <c r="Z324" i="1" s="1"/>
  <c r="BN322" i="1"/>
  <c r="Z328" i="1"/>
  <c r="Z330" i="1" s="1"/>
  <c r="BN328" i="1"/>
  <c r="Z335" i="1"/>
  <c r="Z337" i="1" s="1"/>
  <c r="BN335" i="1"/>
  <c r="Y338" i="1"/>
  <c r="T511" i="1"/>
  <c r="Z343" i="1"/>
  <c r="Z349" i="1" s="1"/>
  <c r="BN343" i="1"/>
  <c r="Z345" i="1"/>
  <c r="BN345" i="1"/>
  <c r="Z347" i="1"/>
  <c r="BN347" i="1"/>
  <c r="Y350" i="1"/>
  <c r="Z353" i="1"/>
  <c r="Z354" i="1" s="1"/>
  <c r="BN353" i="1"/>
  <c r="Z357" i="1"/>
  <c r="Z359" i="1" s="1"/>
  <c r="BN357" i="1"/>
  <c r="BP357" i="1"/>
  <c r="Y360" i="1"/>
  <c r="BP368" i="1"/>
  <c r="BN368" i="1"/>
  <c r="Z368" i="1"/>
  <c r="Z370" i="1" s="1"/>
  <c r="Y379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Z443" i="1" s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Y504" i="1" l="1"/>
  <c r="Z473" i="1"/>
  <c r="X504" i="1"/>
  <c r="Z317" i="1"/>
  <c r="Z303" i="1"/>
  <c r="Z293" i="1"/>
  <c r="Z270" i="1"/>
  <c r="Z398" i="1"/>
  <c r="Z121" i="1"/>
  <c r="Z80" i="1"/>
  <c r="Z44" i="1"/>
  <c r="Z506" i="1" s="1"/>
  <c r="Y501" i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<sst xmlns="http://schemas.openxmlformats.org/spreadsheetml/2006/main" count="2207" uniqueCount="806">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</sst>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8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167</v>
      </c>
      <c r="Y43" s="550">
        <f>IFERROR(IF(X43="",0,CEILING((X43/$H43),1)*$H43),"")</f>
        <v>170.20000000000002</v>
      </c>
      <c r="Z43" s="36">
        <f>IFERROR(IF(Y43=0,"",ROUNDUP(Y43/H43,0)*0.00902),"")</f>
        <v>0.41492000000000001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176.47837837837838</v>
      </c>
      <c r="BN43" s="64">
        <f>IFERROR(Y43*I43/H43,"0")</f>
        <v>179.86</v>
      </c>
      <c r="BO43" s="64">
        <f>IFERROR(1/J43*(X43/H43),"0")</f>
        <v>0.3419328419328419</v>
      </c>
      <c r="BP43" s="64">
        <f>IFERROR(1/J43*(Y43/H43),"0")</f>
        <v>0.34848484848484851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45.13513513513513</v>
      </c>
      <c r="Y44" s="551">
        <f>IFERROR(Y41/H41,"0")+IFERROR(Y42/H42,"0")+IFERROR(Y43/H43,"0")</f>
        <v>46</v>
      </c>
      <c r="Z44" s="551">
        <f>IFERROR(IF(Z41="",0,Z41),"0")+IFERROR(IF(Z42="",0,Z42),"0")+IFERROR(IF(Z43="",0,Z43),"0")</f>
        <v>0.41492000000000001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167</v>
      </c>
      <c r="Y45" s="551">
        <f>IFERROR(SUM(Y41:Y43),"0")</f>
        <v>170.20000000000002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28</v>
      </c>
      <c r="Y52" s="550">
        <f t="shared" ref="Y52:Y57" si="6">IFERROR(IF(X52="",0,CEILING((X52/$H52),1)*$H52),"")</f>
        <v>33.599999999999994</v>
      </c>
      <c r="Z52" s="36">
        <f>IFERROR(IF(Y52=0,"",ROUNDUP(Y52/H52,0)*0.01898),"")</f>
        <v>5.6940000000000004E-2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29.087499999999999</v>
      </c>
      <c r="BN52" s="64">
        <f t="shared" ref="BN52:BN57" si="8">IFERROR(Y52*I52/H52,"0")</f>
        <v>34.904999999999994</v>
      </c>
      <c r="BO52" s="64">
        <f t="shared" ref="BO52:BO57" si="9">IFERROR(1/J52*(X52/H52),"0")</f>
        <v>3.90625E-2</v>
      </c>
      <c r="BP52" s="64">
        <f t="shared" ref="BP52:BP57" si="10">IFERROR(1/J52*(Y52/H52),"0")</f>
        <v>4.6874999999999993E-2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97</v>
      </c>
      <c r="Y53" s="550">
        <f t="shared" si="6"/>
        <v>97.2</v>
      </c>
      <c r="Z53" s="36">
        <f>IFERROR(IF(Y53=0,"",ROUNDUP(Y53/H53,0)*0.01898),"")</f>
        <v>0.17082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100.90694444444442</v>
      </c>
      <c r="BN53" s="64">
        <f t="shared" si="8"/>
        <v>101.11499999999998</v>
      </c>
      <c r="BO53" s="64">
        <f t="shared" si="9"/>
        <v>0.14033564814814814</v>
      </c>
      <c r="BP53" s="64">
        <f t="shared" si="10"/>
        <v>0.140625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120</v>
      </c>
      <c r="Y55" s="550">
        <f t="shared" si="6"/>
        <v>120</v>
      </c>
      <c r="Z55" s="36">
        <f>IFERROR(IF(Y55=0,"",ROUNDUP(Y55/H55,0)*0.00902),"")</f>
        <v>0.27060000000000001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126.3</v>
      </c>
      <c r="BN55" s="64">
        <f t="shared" si="8"/>
        <v>126.3</v>
      </c>
      <c r="BO55" s="64">
        <f t="shared" si="9"/>
        <v>0.22727272727272729</v>
      </c>
      <c r="BP55" s="64">
        <f t="shared" si="10"/>
        <v>0.22727272727272729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41.481481481481481</v>
      </c>
      <c r="Y58" s="551">
        <f>IFERROR(Y52/H52,"0")+IFERROR(Y53/H53,"0")+IFERROR(Y54/H54,"0")+IFERROR(Y55/H55,"0")+IFERROR(Y56/H56,"0")+IFERROR(Y57/H57,"0")</f>
        <v>42</v>
      </c>
      <c r="Z58" s="551">
        <f>IFERROR(IF(Z52="",0,Z52),"0")+IFERROR(IF(Z53="",0,Z53),"0")+IFERROR(IF(Z54="",0,Z54),"0")+IFERROR(IF(Z55="",0,Z55),"0")+IFERROR(IF(Z56="",0,Z56),"0")+IFERROR(IF(Z57="",0,Z57),"0")</f>
        <v>0.49836000000000003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245</v>
      </c>
      <c r="Y59" s="551">
        <f>IFERROR(SUM(Y52:Y57),"0")</f>
        <v>250.8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50</v>
      </c>
      <c r="Y61" s="55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4.6296296296296298</v>
      </c>
      <c r="Y65" s="551">
        <f>IFERROR(Y61/H61,"0")+IFERROR(Y62/H62,"0")+IFERROR(Y63/H63,"0")+IFERROR(Y64/H64,"0")</f>
        <v>5</v>
      </c>
      <c r="Z65" s="551">
        <f>IFERROR(IF(Z61="",0,Z61),"0")+IFERROR(IF(Z62="",0,Z62),"0")+IFERROR(IF(Z63="",0,Z63),"0")+IFERROR(IF(Z64="",0,Z64),"0")</f>
        <v>9.4899999999999998E-2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50</v>
      </c>
      <c r="Y66" s="551">
        <f>IFERROR(SUM(Y61:Y64),"0")</f>
        <v>54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4</v>
      </c>
      <c r="Y75" s="550">
        <f t="shared" si="11"/>
        <v>8.4</v>
      </c>
      <c r="Z75" s="36">
        <f>IFERROR(IF(Y75=0,"",ROUNDUP(Y75/H75,0)*0.01898),"")</f>
        <v>1.898E-2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4.2071428571428573</v>
      </c>
      <c r="BN75" s="64">
        <f t="shared" si="13"/>
        <v>8.8350000000000009</v>
      </c>
      <c r="BO75" s="64">
        <f t="shared" si="14"/>
        <v>7.4404761904761901E-3</v>
      </c>
      <c r="BP75" s="64">
        <f t="shared" si="15"/>
        <v>1.5625E-2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0.47619047619047616</v>
      </c>
      <c r="Y80" s="551">
        <f>IFERROR(Y74/H74,"0")+IFERROR(Y75/H75,"0")+IFERROR(Y76/H76,"0")+IFERROR(Y77/H77,"0")+IFERROR(Y78/H78,"0")+IFERROR(Y79/H79,"0")</f>
        <v>1</v>
      </c>
      <c r="Z80" s="551">
        <f>IFERROR(IF(Z74="",0,Z74),"0")+IFERROR(IF(Z75="",0,Z75),"0")+IFERROR(IF(Z76="",0,Z76),"0")+IFERROR(IF(Z77="",0,Z77),"0")+IFERROR(IF(Z78="",0,Z78),"0")+IFERROR(IF(Z79="",0,Z79),"0")</f>
        <v>1.898E-2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4</v>
      </c>
      <c r="Y81" s="551">
        <f>IFERROR(SUM(Y74:Y79),"0")</f>
        <v>8.4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6</v>
      </c>
      <c r="Y84" s="550">
        <f>IFERROR(IF(X84="",0,CEILING((X84/$H84),1)*$H84),"")</f>
        <v>7.1999999999999993</v>
      </c>
      <c r="Z84" s="36">
        <f>IFERROR(IF(Y84=0,"",ROUNDUP(Y84/H84,0)*0.00902),"")</f>
        <v>2.7060000000000001E-2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6.5250000000000004</v>
      </c>
      <c r="BN84" s="64">
        <f>IFERROR(Y84*I84/H84,"0")</f>
        <v>7.8299999999999992</v>
      </c>
      <c r="BO84" s="64">
        <f>IFERROR(1/J84*(X84/H84),"0")</f>
        <v>1.893939393939394E-2</v>
      </c>
      <c r="BP84" s="64">
        <f>IFERROR(1/J84*(Y84/H84),"0")</f>
        <v>2.2727272727272728E-2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2.5</v>
      </c>
      <c r="Y85" s="551">
        <f>IFERROR(Y83/H83,"0")+IFERROR(Y84/H84,"0")</f>
        <v>3</v>
      </c>
      <c r="Z85" s="551">
        <f>IFERROR(IF(Z83="",0,Z83),"0")+IFERROR(IF(Z84="",0,Z84),"0")</f>
        <v>2.7060000000000001E-2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6</v>
      </c>
      <c r="Y86" s="551">
        <f>IFERROR(SUM(Y83:Y84),"0")</f>
        <v>7.1999999999999993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191</v>
      </c>
      <c r="Y89" s="550">
        <f>IFERROR(IF(X89="",0,CEILING((X89/$H89),1)*$H89),"")</f>
        <v>194.4</v>
      </c>
      <c r="Z89" s="36">
        <f>IFERROR(IF(Y89=0,"",ROUNDUP(Y89/H89,0)*0.01898),"")</f>
        <v>0.34164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198.69305555555553</v>
      </c>
      <c r="BN89" s="64">
        <f>IFERROR(Y89*I89/H89,"0")</f>
        <v>202.22999999999996</v>
      </c>
      <c r="BO89" s="64">
        <f>IFERROR(1/J89*(X89/H89),"0")</f>
        <v>0.27633101851851849</v>
      </c>
      <c r="BP89" s="64">
        <f>IFERROR(1/J89*(Y89/H89),"0")</f>
        <v>0.28125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203</v>
      </c>
      <c r="Y91" s="550">
        <f>IFERROR(IF(X91="",0,CEILING((X91/$H91),1)*$H91),"")</f>
        <v>207</v>
      </c>
      <c r="Z91" s="36">
        <f>IFERROR(IF(Y91=0,"",ROUNDUP(Y91/H91,0)*0.00902),"")</f>
        <v>0.41492000000000001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212.47333333333333</v>
      </c>
      <c r="BN91" s="64">
        <f>IFERROR(Y91*I91/H91,"0")</f>
        <v>216.66</v>
      </c>
      <c r="BO91" s="64">
        <f>IFERROR(1/J91*(X91/H91),"0")</f>
        <v>0.34175084175084181</v>
      </c>
      <c r="BP91" s="64">
        <f>IFERROR(1/J91*(Y91/H91),"0")</f>
        <v>0.34848484848484851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62.796296296296298</v>
      </c>
      <c r="Y92" s="551">
        <f>IFERROR(Y89/H89,"0")+IFERROR(Y90/H90,"0")+IFERROR(Y91/H91,"0")</f>
        <v>64</v>
      </c>
      <c r="Z92" s="551">
        <f>IFERROR(IF(Z89="",0,Z89),"0")+IFERROR(IF(Z90="",0,Z90),"0")+IFERROR(IF(Z91="",0,Z91),"0")</f>
        <v>0.75656000000000001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394</v>
      </c>
      <c r="Y93" s="551">
        <f>IFERROR(SUM(Y89:Y91),"0")</f>
        <v>401.4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249</v>
      </c>
      <c r="Y95" s="550">
        <f>IFERROR(IF(X95="",0,CEILING((X95/$H95),1)*$H95),"")</f>
        <v>251.1</v>
      </c>
      <c r="Z95" s="36">
        <f>IFERROR(IF(Y95=0,"",ROUNDUP(Y95/H95,0)*0.01898),"")</f>
        <v>0.58838000000000001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264.95444444444445</v>
      </c>
      <c r="BN95" s="64">
        <f>IFERROR(Y95*I95/H95,"0")</f>
        <v>267.18900000000002</v>
      </c>
      <c r="BO95" s="64">
        <f>IFERROR(1/J95*(X95/H95),"0")</f>
        <v>0.48032407407407407</v>
      </c>
      <c r="BP95" s="64">
        <f>IFERROR(1/J95*(Y95/H95),"0")</f>
        <v>0.484375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76</v>
      </c>
      <c r="Y97" s="550">
        <f>IFERROR(IF(X97="",0,CEILING((X97/$H97),1)*$H97),"")</f>
        <v>78.300000000000011</v>
      </c>
      <c r="Z97" s="36">
        <f>IFERROR(IF(Y97=0,"",ROUNDUP(Y97/H97,0)*0.00651),"")</f>
        <v>0.18879000000000001</v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83.093333333333334</v>
      </c>
      <c r="BN97" s="64">
        <f>IFERROR(Y97*I97/H97,"0")</f>
        <v>85.608000000000004</v>
      </c>
      <c r="BO97" s="64">
        <f>IFERROR(1/J97*(X97/H97),"0")</f>
        <v>0.15466015466015465</v>
      </c>
      <c r="BP97" s="64">
        <f>IFERROR(1/J97*(Y97/H97),"0")</f>
        <v>0.15934065934065939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58.888888888888886</v>
      </c>
      <c r="Y100" s="551">
        <f>IFERROR(Y95/H95,"0")+IFERROR(Y96/H96,"0")+IFERROR(Y97/H97,"0")+IFERROR(Y98/H98,"0")+IFERROR(Y99/H99,"0")</f>
        <v>60</v>
      </c>
      <c r="Z100" s="551">
        <f>IFERROR(IF(Z95="",0,Z95),"0")+IFERROR(IF(Z96="",0,Z96),"0")+IFERROR(IF(Z97="",0,Z97),"0")+IFERROR(IF(Z98="",0,Z98),"0")+IFERROR(IF(Z99="",0,Z99),"0")</f>
        <v>0.77717000000000003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325</v>
      </c>
      <c r="Y101" s="551">
        <f>IFERROR(SUM(Y95:Y99),"0")</f>
        <v>329.4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264</v>
      </c>
      <c r="Y104" s="550">
        <f>IFERROR(IF(X104="",0,CEILING((X104/$H104),1)*$H104),"")</f>
        <v>270</v>
      </c>
      <c r="Z104" s="36">
        <f>IFERROR(IF(Y104=0,"",ROUNDUP(Y104/H104,0)*0.01898),"")</f>
        <v>0.47450000000000003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274.63333333333333</v>
      </c>
      <c r="BN104" s="64">
        <f>IFERROR(Y104*I104/H104,"0")</f>
        <v>280.87499999999994</v>
      </c>
      <c r="BO104" s="64">
        <f>IFERROR(1/J104*(X104/H104),"0")</f>
        <v>0.38194444444444442</v>
      </c>
      <c r="BP104" s="64">
        <f>IFERROR(1/J104*(Y104/H104),"0")</f>
        <v>0.390625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135</v>
      </c>
      <c r="Y106" s="550">
        <f>IFERROR(IF(X106="",0,CEILING((X106/$H106),1)*$H106),"")</f>
        <v>135</v>
      </c>
      <c r="Z106" s="36">
        <f>IFERROR(IF(Y106=0,"",ROUNDUP(Y106/H106,0)*0.00902),"")</f>
        <v>0.27060000000000001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141.30000000000001</v>
      </c>
      <c r="BN106" s="64">
        <f>IFERROR(Y106*I106/H106,"0")</f>
        <v>141.30000000000001</v>
      </c>
      <c r="BO106" s="64">
        <f>IFERROR(1/J106*(X106/H106),"0")</f>
        <v>0.22727272727272729</v>
      </c>
      <c r="BP106" s="64">
        <f>IFERROR(1/J106*(Y106/H106),"0")</f>
        <v>0.22727272727272729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54.444444444444443</v>
      </c>
      <c r="Y108" s="551">
        <f>IFERROR(Y104/H104,"0")+IFERROR(Y105/H105,"0")+IFERROR(Y106/H106,"0")+IFERROR(Y107/H107,"0")</f>
        <v>55</v>
      </c>
      <c r="Z108" s="551">
        <f>IFERROR(IF(Z104="",0,Z104),"0")+IFERROR(IF(Z105="",0,Z105),"0")+IFERROR(IF(Z106="",0,Z106),"0")+IFERROR(IF(Z107="",0,Z107),"0")</f>
        <v>0.7451000000000001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399</v>
      </c>
      <c r="Y109" s="551">
        <f>IFERROR(SUM(Y104:Y107),"0")</f>
        <v>405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196</v>
      </c>
      <c r="Y113" s="550">
        <f>IFERROR(IF(X113="",0,CEILING((X113/$H113),1)*$H113),"")</f>
        <v>196.79999999999998</v>
      </c>
      <c r="Z113" s="36">
        <f>IFERROR(IF(Y113=0,"",ROUNDUP(Y113/H113,0)*0.00651),"")</f>
        <v>0.53381999999999996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210.70000000000002</v>
      </c>
      <c r="BN113" s="64">
        <f>IFERROR(Y113*I113/H113,"0")</f>
        <v>211.56</v>
      </c>
      <c r="BO113" s="64">
        <f>IFERROR(1/J113*(X113/H113),"0")</f>
        <v>0.44871794871794879</v>
      </c>
      <c r="BP113" s="64">
        <f>IFERROR(1/J113*(Y113/H113),"0")</f>
        <v>0.45054945054945056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81.666666666666671</v>
      </c>
      <c r="Y114" s="551">
        <f>IFERROR(Y111/H111,"0")+IFERROR(Y112/H112,"0")+IFERROR(Y113/H113,"0")</f>
        <v>82</v>
      </c>
      <c r="Z114" s="551">
        <f>IFERROR(IF(Z111="",0,Z111),"0")+IFERROR(IF(Z112="",0,Z112),"0")+IFERROR(IF(Z113="",0,Z113),"0")</f>
        <v>0.53381999999999996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196</v>
      </c>
      <c r="Y115" s="551">
        <f>IFERROR(SUM(Y111:Y113),"0")</f>
        <v>196.79999999999998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163</v>
      </c>
      <c r="Y117" s="550">
        <f>IFERROR(IF(X117="",0,CEILING((X117/$H117),1)*$H117),"")</f>
        <v>170.1</v>
      </c>
      <c r="Z117" s="36">
        <f>IFERROR(IF(Y117=0,"",ROUNDUP(Y117/H117,0)*0.01898),"")</f>
        <v>0.39857999999999999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173.32333333333332</v>
      </c>
      <c r="BN117" s="64">
        <f>IFERROR(Y117*I117/H117,"0")</f>
        <v>180.87299999999999</v>
      </c>
      <c r="BO117" s="64">
        <f>IFERROR(1/J117*(X117/H117),"0")</f>
        <v>0.31442901234567905</v>
      </c>
      <c r="BP117" s="64">
        <f>IFERROR(1/J117*(Y117/H117),"0")</f>
        <v>0.328125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180</v>
      </c>
      <c r="Y119" s="550">
        <f>IFERROR(IF(X119="",0,CEILING((X119/$H119),1)*$H119),"")</f>
        <v>180.9</v>
      </c>
      <c r="Z119" s="36">
        <f>IFERROR(IF(Y119=0,"",ROUNDUP(Y119/H119,0)*0.00651),"")</f>
        <v>0.43617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196.79999999999998</v>
      </c>
      <c r="BN119" s="64">
        <f>IFERROR(Y119*I119/H119,"0")</f>
        <v>197.78399999999999</v>
      </c>
      <c r="BO119" s="64">
        <f>IFERROR(1/J119*(X119/H119),"0")</f>
        <v>0.36630036630036628</v>
      </c>
      <c r="BP119" s="64">
        <f>IFERROR(1/J119*(Y119/H119),"0")</f>
        <v>0.36813186813186816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86.790123456790113</v>
      </c>
      <c r="Y121" s="551">
        <f>IFERROR(Y117/H117,"0")+IFERROR(Y118/H118,"0")+IFERROR(Y119/H119,"0")+IFERROR(Y120/H120,"0")</f>
        <v>88</v>
      </c>
      <c r="Z121" s="551">
        <f>IFERROR(IF(Z117="",0,Z117),"0")+IFERROR(IF(Z118="",0,Z118),"0")+IFERROR(IF(Z119="",0,Z119),"0")+IFERROR(IF(Z120="",0,Z120),"0")</f>
        <v>0.83474999999999999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343</v>
      </c>
      <c r="Y122" s="551">
        <f>IFERROR(SUM(Y117:Y120),"0")</f>
        <v>351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17</v>
      </c>
      <c r="Y162" s="550">
        <f t="shared" ref="Y162:Y170" si="16">IFERROR(IF(X162="",0,CEILING((X162/$H162),1)*$H162),"")</f>
        <v>21</v>
      </c>
      <c r="Z162" s="36">
        <f>IFERROR(IF(Y162=0,"",ROUNDUP(Y162/H162,0)*0.00902),"")</f>
        <v>4.5100000000000001E-2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18.092857142857142</v>
      </c>
      <c r="BN162" s="64">
        <f t="shared" ref="BN162:BN170" si="18">IFERROR(Y162*I162/H162,"0")</f>
        <v>22.349999999999998</v>
      </c>
      <c r="BO162" s="64">
        <f t="shared" ref="BO162:BO170" si="19">IFERROR(1/J162*(X162/H162),"0")</f>
        <v>3.0663780663780664E-2</v>
      </c>
      <c r="BP162" s="64">
        <f t="shared" ref="BP162:BP170" si="20">IFERROR(1/J162*(Y162/H162),"0")</f>
        <v>3.787878787878788E-2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31</v>
      </c>
      <c r="Y164" s="550">
        <f t="shared" si="16"/>
        <v>33.6</v>
      </c>
      <c r="Z164" s="36">
        <f>IFERROR(IF(Y164=0,"",ROUNDUP(Y164/H164,0)*0.00902),"")</f>
        <v>7.2160000000000002E-2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32.549999999999997</v>
      </c>
      <c r="BN164" s="64">
        <f t="shared" si="18"/>
        <v>35.28</v>
      </c>
      <c r="BO164" s="64">
        <f t="shared" si="19"/>
        <v>5.5916305916305913E-2</v>
      </c>
      <c r="BP164" s="64">
        <f t="shared" si="20"/>
        <v>6.0606060606060608E-2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51</v>
      </c>
      <c r="Y165" s="550">
        <f t="shared" si="16"/>
        <v>52.5</v>
      </c>
      <c r="Z165" s="36">
        <f>IFERROR(IF(Y165=0,"",ROUNDUP(Y165/H165,0)*0.00502),"")</f>
        <v>0.1255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54.157142857142858</v>
      </c>
      <c r="BN165" s="64">
        <f t="shared" si="18"/>
        <v>55.75</v>
      </c>
      <c r="BO165" s="64">
        <f t="shared" si="19"/>
        <v>0.10378510378510379</v>
      </c>
      <c r="BP165" s="64">
        <f t="shared" si="20"/>
        <v>0.10683760683760685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78</v>
      </c>
      <c r="Y168" s="550">
        <f t="shared" si="16"/>
        <v>79.8</v>
      </c>
      <c r="Z168" s="36">
        <f>IFERROR(IF(Y168=0,"",ROUNDUP(Y168/H168,0)*0.00502),"")</f>
        <v>0.19076000000000001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81.714285714285722</v>
      </c>
      <c r="BN168" s="64">
        <f t="shared" si="18"/>
        <v>83.6</v>
      </c>
      <c r="BO168" s="64">
        <f t="shared" si="19"/>
        <v>0.15873015873015872</v>
      </c>
      <c r="BP168" s="64">
        <f t="shared" si="20"/>
        <v>0.1623931623931624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72.857142857142847</v>
      </c>
      <c r="Y171" s="551">
        <f>IFERROR(Y162/H162,"0")+IFERROR(Y163/H163,"0")+IFERROR(Y164/H164,"0")+IFERROR(Y165/H165,"0")+IFERROR(Y166/H166,"0")+IFERROR(Y167/H167,"0")+IFERROR(Y168/H168,"0")+IFERROR(Y169/H169,"0")+IFERROR(Y170/H170,"0")</f>
        <v>76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0.43352000000000002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177</v>
      </c>
      <c r="Y172" s="551">
        <f>IFERROR(SUM(Y162:Y170),"0")</f>
        <v>186.89999999999998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42</v>
      </c>
      <c r="Y191" s="550">
        <f>IFERROR(IF(X191="",0,CEILING((X191/$H191),1)*$H191),"")</f>
        <v>42</v>
      </c>
      <c r="Z191" s="36">
        <f>IFERROR(IF(Y191=0,"",ROUNDUP(Y191/H191,0)*0.00651),"")</f>
        <v>0.13020000000000001</v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45.599999999999994</v>
      </c>
      <c r="BN191" s="64">
        <f>IFERROR(Y191*I191/H191,"0")</f>
        <v>45.599999999999994</v>
      </c>
      <c r="BO191" s="64">
        <f>IFERROR(1/J191*(X191/H191),"0")</f>
        <v>0.1098901098901099</v>
      </c>
      <c r="BP191" s="64">
        <f>IFERROR(1/J191*(Y191/H191),"0")</f>
        <v>0.1098901098901099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20</v>
      </c>
      <c r="Y192" s="551">
        <f>IFERROR(Y190/H190,"0")+IFERROR(Y191/H191,"0")</f>
        <v>20</v>
      </c>
      <c r="Z192" s="551">
        <f>IFERROR(IF(Z190="",0,Z190),"0")+IFERROR(IF(Z191="",0,Z191),"0")</f>
        <v>0.13020000000000001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42</v>
      </c>
      <c r="Y193" s="551">
        <f>IFERROR(SUM(Y190:Y191),"0")</f>
        <v>42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272</v>
      </c>
      <c r="Y195" s="550">
        <f t="shared" ref="Y195:Y202" si="21">IFERROR(IF(X195="",0,CEILING((X195/$H195),1)*$H195),"")</f>
        <v>275.40000000000003</v>
      </c>
      <c r="Z195" s="36">
        <f>IFERROR(IF(Y195=0,"",ROUNDUP(Y195/H195,0)*0.00902),"")</f>
        <v>0.46001999999999998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282.57777777777778</v>
      </c>
      <c r="BN195" s="64">
        <f t="shared" ref="BN195:BN202" si="23">IFERROR(Y195*I195/H195,"0")</f>
        <v>286.11000000000007</v>
      </c>
      <c r="BO195" s="64">
        <f t="shared" ref="BO195:BO202" si="24">IFERROR(1/J195*(X195/H195),"0")</f>
        <v>0.38159371492704824</v>
      </c>
      <c r="BP195" s="64">
        <f t="shared" ref="BP195:BP202" si="25">IFERROR(1/J195*(Y195/H195),"0")</f>
        <v>0.38636363636363635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245</v>
      </c>
      <c r="Y196" s="550">
        <f t="shared" si="21"/>
        <v>248.4</v>
      </c>
      <c r="Z196" s="36">
        <f>IFERROR(IF(Y196=0,"",ROUNDUP(Y196/H196,0)*0.00902),"")</f>
        <v>0.41492000000000001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254.52777777777777</v>
      </c>
      <c r="BN196" s="64">
        <f t="shared" si="23"/>
        <v>258.06</v>
      </c>
      <c r="BO196" s="64">
        <f t="shared" si="24"/>
        <v>0.34371492704826034</v>
      </c>
      <c r="BP196" s="64">
        <f t="shared" si="25"/>
        <v>0.34848484848484851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270</v>
      </c>
      <c r="Y198" s="550">
        <f t="shared" si="21"/>
        <v>270</v>
      </c>
      <c r="Z198" s="36">
        <f>IFERROR(IF(Y198=0,"",ROUNDUP(Y198/H198,0)*0.00902),"")</f>
        <v>0.45100000000000001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280.5</v>
      </c>
      <c r="BN198" s="64">
        <f t="shared" si="23"/>
        <v>280.5</v>
      </c>
      <c r="BO198" s="64">
        <f t="shared" si="24"/>
        <v>0.37878787878787878</v>
      </c>
      <c r="BP198" s="64">
        <f t="shared" si="25"/>
        <v>0.37878787878787878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26</v>
      </c>
      <c r="Y199" s="550">
        <f t="shared" si="21"/>
        <v>27</v>
      </c>
      <c r="Z199" s="36">
        <f>IFERROR(IF(Y199=0,"",ROUNDUP(Y199/H199,0)*0.00502),"")</f>
        <v>7.5300000000000006E-2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27.877777777777776</v>
      </c>
      <c r="BN199" s="64">
        <f t="shared" si="23"/>
        <v>28.95</v>
      </c>
      <c r="BO199" s="64">
        <f t="shared" si="24"/>
        <v>6.1728395061728406E-2</v>
      </c>
      <c r="BP199" s="64">
        <f t="shared" si="25"/>
        <v>6.4102564102564111E-2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22</v>
      </c>
      <c r="Y200" s="550">
        <f t="shared" si="21"/>
        <v>23.400000000000002</v>
      </c>
      <c r="Z200" s="36">
        <f>IFERROR(IF(Y200=0,"",ROUNDUP(Y200/H200,0)*0.00502),"")</f>
        <v>6.5259999999999999E-2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23.222222222222221</v>
      </c>
      <c r="BN200" s="64">
        <f t="shared" si="23"/>
        <v>24.7</v>
      </c>
      <c r="BO200" s="64">
        <f t="shared" si="24"/>
        <v>5.2231718898385564E-2</v>
      </c>
      <c r="BP200" s="64">
        <f t="shared" si="25"/>
        <v>5.5555555555555559E-2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16</v>
      </c>
      <c r="Y202" s="550">
        <f t="shared" si="21"/>
        <v>16.2</v>
      </c>
      <c r="Z202" s="36">
        <f>IFERROR(IF(Y202=0,"",ROUNDUP(Y202/H202,0)*0.00502),"")</f>
        <v>4.5179999999999998E-2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16.888888888888889</v>
      </c>
      <c r="BN202" s="64">
        <f t="shared" si="23"/>
        <v>17.099999999999998</v>
      </c>
      <c r="BO202" s="64">
        <f t="shared" si="24"/>
        <v>3.7986704653371325E-2</v>
      </c>
      <c r="BP202" s="64">
        <f t="shared" si="25"/>
        <v>3.8461538461538464E-2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181.2962962962963</v>
      </c>
      <c r="Y203" s="551">
        <f>IFERROR(Y195/H195,"0")+IFERROR(Y196/H196,"0")+IFERROR(Y197/H197,"0")+IFERROR(Y198/H198,"0")+IFERROR(Y199/H199,"0")+IFERROR(Y200/H200,"0")+IFERROR(Y201/H201,"0")+IFERROR(Y202/H202,"0")</f>
        <v>184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1.5116800000000001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851</v>
      </c>
      <c r="Y204" s="551">
        <f>IFERROR(SUM(Y195:Y202),"0")</f>
        <v>860.40000000000009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156</v>
      </c>
      <c r="Y208" s="550">
        <f t="shared" si="26"/>
        <v>156.6</v>
      </c>
      <c r="Z208" s="36">
        <f>IFERROR(IF(Y208=0,"",ROUNDUP(Y208/H208,0)*0.01898),"")</f>
        <v>0.34164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165.30620689655174</v>
      </c>
      <c r="BN208" s="64">
        <f t="shared" si="28"/>
        <v>165.94200000000001</v>
      </c>
      <c r="BO208" s="64">
        <f t="shared" si="29"/>
        <v>0.28017241379310348</v>
      </c>
      <c r="BP208" s="64">
        <f t="shared" si="30"/>
        <v>0.28125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236</v>
      </c>
      <c r="Y209" s="550">
        <f t="shared" si="26"/>
        <v>237.6</v>
      </c>
      <c r="Z209" s="36">
        <f t="shared" ref="Z209:Z214" si="31">IFERROR(IF(Y209=0,"",ROUNDUP(Y209/H209,0)*0.00651),"")</f>
        <v>0.64449000000000001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262.55</v>
      </c>
      <c r="BN209" s="64">
        <f t="shared" si="28"/>
        <v>264.33</v>
      </c>
      <c r="BO209" s="64">
        <f t="shared" si="29"/>
        <v>0.54029304029304037</v>
      </c>
      <c r="BP209" s="64">
        <f t="shared" si="30"/>
        <v>0.54395604395604402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322</v>
      </c>
      <c r="Y211" s="550">
        <f t="shared" si="26"/>
        <v>324</v>
      </c>
      <c r="Z211" s="36">
        <f t="shared" si="31"/>
        <v>0.87885000000000002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355.81000000000006</v>
      </c>
      <c r="BN211" s="64">
        <f t="shared" si="28"/>
        <v>358.02000000000004</v>
      </c>
      <c r="BO211" s="64">
        <f t="shared" si="29"/>
        <v>0.73717948717948734</v>
      </c>
      <c r="BP211" s="64">
        <f t="shared" si="30"/>
        <v>0.74175824175824179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322</v>
      </c>
      <c r="Y212" s="550">
        <f t="shared" si="26"/>
        <v>324</v>
      </c>
      <c r="Z212" s="36">
        <f t="shared" si="31"/>
        <v>0.87885000000000002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355.81000000000006</v>
      </c>
      <c r="BN212" s="64">
        <f t="shared" si="28"/>
        <v>358.02000000000004</v>
      </c>
      <c r="BO212" s="64">
        <f t="shared" si="29"/>
        <v>0.73717948717948734</v>
      </c>
      <c r="BP212" s="64">
        <f t="shared" si="30"/>
        <v>0.74175824175824179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225</v>
      </c>
      <c r="Y213" s="550">
        <f t="shared" si="26"/>
        <v>225.6</v>
      </c>
      <c r="Z213" s="36">
        <f t="shared" si="31"/>
        <v>0.61194000000000004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248.62500000000003</v>
      </c>
      <c r="BN213" s="64">
        <f t="shared" si="28"/>
        <v>249.28800000000001</v>
      </c>
      <c r="BO213" s="64">
        <f t="shared" si="29"/>
        <v>0.51510989010989017</v>
      </c>
      <c r="BP213" s="64">
        <f t="shared" si="30"/>
        <v>0.51648351648351654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172</v>
      </c>
      <c r="Y214" s="550">
        <f t="shared" si="26"/>
        <v>172.79999999999998</v>
      </c>
      <c r="Z214" s="36">
        <f t="shared" si="31"/>
        <v>0.46872000000000003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190.49</v>
      </c>
      <c r="BN214" s="64">
        <f t="shared" si="28"/>
        <v>191.37599999999998</v>
      </c>
      <c r="BO214" s="64">
        <f t="shared" si="29"/>
        <v>0.39377289377289382</v>
      </c>
      <c r="BP214" s="64">
        <f t="shared" si="30"/>
        <v>0.39560439560439564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550.01436781609198</v>
      </c>
      <c r="Y215" s="551">
        <f>IFERROR(Y206/H206,"0")+IFERROR(Y207/H207,"0")+IFERROR(Y208/H208,"0")+IFERROR(Y209/H209,"0")+IFERROR(Y210/H210,"0")+IFERROR(Y211/H211,"0")+IFERROR(Y212/H212,"0")+IFERROR(Y213/H213,"0")+IFERROR(Y214/H214,"0")</f>
        <v>553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3.8244899999999999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1433</v>
      </c>
      <c r="Y216" s="551">
        <f>IFERROR(SUM(Y206:Y214),"0")</f>
        <v>1440.6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37</v>
      </c>
      <c r="Y219" s="550">
        <f>IFERROR(IF(X219="",0,CEILING((X219/$H219),1)*$H219),"")</f>
        <v>38.4</v>
      </c>
      <c r="Z219" s="36">
        <f>IFERROR(IF(Y219=0,"",ROUNDUP(Y219/H219,0)*0.00651),"")</f>
        <v>0.10416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40.885000000000005</v>
      </c>
      <c r="BN219" s="64">
        <f>IFERROR(Y219*I219/H219,"0")</f>
        <v>42.432000000000002</v>
      </c>
      <c r="BO219" s="64">
        <f>IFERROR(1/J219*(X219/H219),"0")</f>
        <v>8.4706959706959725E-2</v>
      </c>
      <c r="BP219" s="64">
        <f>IFERROR(1/J219*(Y219/H219),"0")</f>
        <v>8.7912087912087919E-2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15.416666666666668</v>
      </c>
      <c r="Y220" s="551">
        <f>IFERROR(Y218/H218,"0")+IFERROR(Y219/H219,"0")</f>
        <v>16</v>
      </c>
      <c r="Z220" s="551">
        <f>IFERROR(IF(Z218="",0,Z218),"0")+IFERROR(IF(Z219="",0,Z219),"0")</f>
        <v>0.10416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37</v>
      </c>
      <c r="Y221" s="551">
        <f>IFERROR(SUM(Y218:Y219),"0")</f>
        <v>38.4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300</v>
      </c>
      <c r="Y224" s="550">
        <f t="shared" ref="Y224:Y230" si="32">IFERROR(IF(X224="",0,CEILING((X224/$H224),1)*$H224),"")</f>
        <v>301.59999999999997</v>
      </c>
      <c r="Z224" s="36">
        <f>IFERROR(IF(Y224=0,"",ROUNDUP(Y224/H224,0)*0.01898),"")</f>
        <v>0.49348000000000003</v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311.25</v>
      </c>
      <c r="BN224" s="64">
        <f t="shared" ref="BN224:BN230" si="34">IFERROR(Y224*I224/H224,"0")</f>
        <v>312.91000000000003</v>
      </c>
      <c r="BO224" s="64">
        <f t="shared" ref="BO224:BO230" si="35">IFERROR(1/J224*(X224/H224),"0")</f>
        <v>0.40409482758620691</v>
      </c>
      <c r="BP224" s="64">
        <f t="shared" ref="BP224:BP230" si="36">IFERROR(1/J224*(Y224/H224),"0")</f>
        <v>0.40624999999999994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25.862068965517242</v>
      </c>
      <c r="Y231" s="551">
        <f>IFERROR(Y224/H224,"0")+IFERROR(Y225/H225,"0")+IFERROR(Y226/H226,"0")+IFERROR(Y227/H227,"0")+IFERROR(Y228/H228,"0")+IFERROR(Y229/H229,"0")+IFERROR(Y230/H230,"0")</f>
        <v>25.999999999999996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0.49348000000000003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300</v>
      </c>
      <c r="Y232" s="551">
        <f>IFERROR(SUM(Y224:Y230),"0")</f>
        <v>301.59999999999997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86</v>
      </c>
      <c r="Y268" s="550">
        <f>IFERROR(IF(X268="",0,CEILING((X268/$H268),1)*$H268),"")</f>
        <v>86.399999999999991</v>
      </c>
      <c r="Z268" s="36">
        <f>IFERROR(IF(Y268=0,"",ROUNDUP(Y268/H268,0)*0.00651),"")</f>
        <v>0.23436000000000001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95.03</v>
      </c>
      <c r="BN268" s="64">
        <f>IFERROR(Y268*I268/H268,"0")</f>
        <v>95.472000000000008</v>
      </c>
      <c r="BO268" s="64">
        <f>IFERROR(1/J268*(X268/H268),"0")</f>
        <v>0.19688644688644691</v>
      </c>
      <c r="BP268" s="64">
        <f>IFERROR(1/J268*(Y268/H268),"0")</f>
        <v>0.19780219780219782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123</v>
      </c>
      <c r="Y269" s="550">
        <f>IFERROR(IF(X269="",0,CEILING((X269/$H269),1)*$H269),"")</f>
        <v>124.8</v>
      </c>
      <c r="Z269" s="36">
        <f>IFERROR(IF(Y269=0,"",ROUNDUP(Y269/H269,0)*0.00651),"")</f>
        <v>0.33851999999999999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132.22500000000002</v>
      </c>
      <c r="BN269" s="64">
        <f>IFERROR(Y269*I269/H269,"0")</f>
        <v>134.16</v>
      </c>
      <c r="BO269" s="64">
        <f>IFERROR(1/J269*(X269/H269),"0")</f>
        <v>0.28159340659340659</v>
      </c>
      <c r="BP269" s="64">
        <f>IFERROR(1/J269*(Y269/H269),"0")</f>
        <v>0.28571428571428575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87.083333333333343</v>
      </c>
      <c r="Y270" s="551">
        <f>IFERROR(Y267/H267,"0")+IFERROR(Y268/H268,"0")+IFERROR(Y269/H269,"0")</f>
        <v>88</v>
      </c>
      <c r="Z270" s="551">
        <f>IFERROR(IF(Z267="",0,Z267),"0")+IFERROR(IF(Z268="",0,Z268),"0")+IFERROR(IF(Z269="",0,Z269),"0")</f>
        <v>0.57288000000000006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209</v>
      </c>
      <c r="Y271" s="551">
        <f>IFERROR(SUM(Y267:Y269),"0")</f>
        <v>211.2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60</v>
      </c>
      <c r="Y314" s="550">
        <f>IFERROR(IF(X314="",0,CEILING((X314/$H314),1)*$H314),"")</f>
        <v>67.2</v>
      </c>
      <c r="Z314" s="36">
        <f>IFERROR(IF(Y314=0,"",ROUNDUP(Y314/H314,0)*0.01898),"")</f>
        <v>0.15184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63.707142857142856</v>
      </c>
      <c r="BN314" s="64">
        <f>IFERROR(Y314*I314/H314,"0")</f>
        <v>71.352000000000004</v>
      </c>
      <c r="BO314" s="64">
        <f>IFERROR(1/J314*(X314/H314),"0")</f>
        <v>0.11160714285714285</v>
      </c>
      <c r="BP314" s="64">
        <f>IFERROR(1/J314*(Y314/H314),"0")</f>
        <v>0.125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35</v>
      </c>
      <c r="Y316" s="550">
        <f>IFERROR(IF(X316="",0,CEILING((X316/$H316),1)*$H316),"")</f>
        <v>42</v>
      </c>
      <c r="Z316" s="36">
        <f>IFERROR(IF(Y316=0,"",ROUNDUP(Y316/H316,0)*0.01898),"")</f>
        <v>9.4899999999999998E-2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37.162500000000001</v>
      </c>
      <c r="BN316" s="64">
        <f>IFERROR(Y316*I316/H316,"0")</f>
        <v>44.594999999999999</v>
      </c>
      <c r="BO316" s="64">
        <f>IFERROR(1/J316*(X316/H316),"0")</f>
        <v>6.5104166666666657E-2</v>
      </c>
      <c r="BP316" s="64">
        <f>IFERROR(1/J316*(Y316/H316),"0")</f>
        <v>7.8125E-2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11.309523809523808</v>
      </c>
      <c r="Y317" s="551">
        <f>IFERROR(Y314/H314,"0")+IFERROR(Y315/H315,"0")+IFERROR(Y316/H316,"0")</f>
        <v>13</v>
      </c>
      <c r="Z317" s="551">
        <f>IFERROR(IF(Z314="",0,Z314),"0")+IFERROR(IF(Z315="",0,Z315),"0")+IFERROR(IF(Z316="",0,Z316),"0")</f>
        <v>0.24674000000000001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95</v>
      </c>
      <c r="Y318" s="551">
        <f>IFERROR(SUM(Y314:Y316),"0")</f>
        <v>109.2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11</v>
      </c>
      <c r="Y322" s="550">
        <f>IFERROR(IF(X322="",0,CEILING((X322/$H322),1)*$H322),"")</f>
        <v>12.75</v>
      </c>
      <c r="Z322" s="36">
        <f>IFERROR(IF(Y322=0,"",ROUNDUP(Y322/H322,0)*0.00651),"")</f>
        <v>3.2550000000000003E-2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12.747058823529414</v>
      </c>
      <c r="BN322" s="64">
        <f>IFERROR(Y322*I322/H322,"0")</f>
        <v>14.775000000000002</v>
      </c>
      <c r="BO322" s="64">
        <f>IFERROR(1/J322*(X322/H322),"0")</f>
        <v>2.3701788407670767E-2</v>
      </c>
      <c r="BP322" s="64">
        <f>IFERROR(1/J322*(Y322/H322),"0")</f>
        <v>2.7472527472527476E-2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18</v>
      </c>
      <c r="Y323" s="550">
        <f>IFERROR(IF(X323="",0,CEILING((X323/$H323),1)*$H323),"")</f>
        <v>20.399999999999999</v>
      </c>
      <c r="Z323" s="36">
        <f>IFERROR(IF(Y323=0,"",ROUNDUP(Y323/H323,0)*0.00651),"")</f>
        <v>5.2080000000000001E-2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20.329411764705881</v>
      </c>
      <c r="BN323" s="64">
        <f>IFERROR(Y323*I323/H323,"0")</f>
        <v>23.04</v>
      </c>
      <c r="BO323" s="64">
        <f>IFERROR(1/J323*(X323/H323),"0")</f>
        <v>3.8784744667097616E-2</v>
      </c>
      <c r="BP323" s="64">
        <f>IFERROR(1/J323*(Y323/H323),"0")</f>
        <v>4.3956043956043959E-2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11.372549019607845</v>
      </c>
      <c r="Y324" s="551">
        <f>IFERROR(Y320/H320,"0")+IFERROR(Y321/H321,"0")+IFERROR(Y322/H322,"0")+IFERROR(Y323/H323,"0")</f>
        <v>13</v>
      </c>
      <c r="Z324" s="551">
        <f>IFERROR(IF(Z320="",0,Z320),"0")+IFERROR(IF(Z321="",0,Z321),"0")+IFERROR(IF(Z322="",0,Z322),"0")+IFERROR(IF(Z323="",0,Z323),"0")</f>
        <v>8.4630000000000011E-2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29</v>
      </c>
      <c r="Y325" s="551">
        <f>IFERROR(SUM(Y320:Y323),"0")</f>
        <v>33.15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520</v>
      </c>
      <c r="Y342" s="550">
        <f t="shared" ref="Y342:Y348" si="42">IFERROR(IF(X342="",0,CEILING((X342/$H342),1)*$H342),"")</f>
        <v>525</v>
      </c>
      <c r="Z342" s="36">
        <f>IFERROR(IF(Y342=0,"",ROUNDUP(Y342/H342,0)*0.02175),"")</f>
        <v>0.76124999999999998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536.64</v>
      </c>
      <c r="BN342" s="64">
        <f t="shared" ref="BN342:BN348" si="44">IFERROR(Y342*I342/H342,"0")</f>
        <v>541.79999999999995</v>
      </c>
      <c r="BO342" s="64">
        <f t="shared" ref="BO342:BO348" si="45">IFERROR(1/J342*(X342/H342),"0")</f>
        <v>0.7222222222222221</v>
      </c>
      <c r="BP342" s="64">
        <f t="shared" ref="BP342:BP348" si="46">IFERROR(1/J342*(Y342/H342),"0")</f>
        <v>0.72916666666666663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799</v>
      </c>
      <c r="Y343" s="550">
        <f t="shared" si="42"/>
        <v>810</v>
      </c>
      <c r="Z343" s="36">
        <f>IFERROR(IF(Y343=0,"",ROUNDUP(Y343/H343,0)*0.02175),"")</f>
        <v>1.1744999999999999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824.56799999999998</v>
      </c>
      <c r="BN343" s="64">
        <f t="shared" si="44"/>
        <v>835.92000000000007</v>
      </c>
      <c r="BO343" s="64">
        <f t="shared" si="45"/>
        <v>1.1097222222222221</v>
      </c>
      <c r="BP343" s="64">
        <f t="shared" si="46"/>
        <v>1.125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168</v>
      </c>
      <c r="Y344" s="550">
        <f t="shared" si="42"/>
        <v>180</v>
      </c>
      <c r="Z344" s="36">
        <f>IFERROR(IF(Y344=0,"",ROUNDUP(Y344/H344,0)*0.02175),"")</f>
        <v>0.26100000000000001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173.376</v>
      </c>
      <c r="BN344" s="64">
        <f t="shared" si="44"/>
        <v>185.76000000000002</v>
      </c>
      <c r="BO344" s="64">
        <f t="shared" si="45"/>
        <v>0.23333333333333331</v>
      </c>
      <c r="BP344" s="64">
        <f t="shared" si="46"/>
        <v>0.25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675</v>
      </c>
      <c r="Y345" s="550">
        <f t="shared" si="42"/>
        <v>675</v>
      </c>
      <c r="Z345" s="36">
        <f>IFERROR(IF(Y345=0,"",ROUNDUP(Y345/H345,0)*0.02175),"")</f>
        <v>0.9787499999999999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696.6</v>
      </c>
      <c r="BN345" s="64">
        <f t="shared" si="44"/>
        <v>696.6</v>
      </c>
      <c r="BO345" s="64">
        <f t="shared" si="45"/>
        <v>0.9375</v>
      </c>
      <c r="BP345" s="64">
        <f t="shared" si="46"/>
        <v>0.9375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144.13333333333333</v>
      </c>
      <c r="Y349" s="551">
        <f>IFERROR(Y342/H342,"0")+IFERROR(Y343/H343,"0")+IFERROR(Y344/H344,"0")+IFERROR(Y345/H345,"0")+IFERROR(Y346/H346,"0")+IFERROR(Y347/H347,"0")+IFERROR(Y348/H348,"0")</f>
        <v>146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3.1754999999999995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2162</v>
      </c>
      <c r="Y350" s="551">
        <f>IFERROR(SUM(Y342:Y348),"0")</f>
        <v>2190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669</v>
      </c>
      <c r="Y352" s="550">
        <f>IFERROR(IF(X352="",0,CEILING((X352/$H352),1)*$H352),"")</f>
        <v>675</v>
      </c>
      <c r="Z352" s="36">
        <f>IFERROR(IF(Y352=0,"",ROUNDUP(Y352/H352,0)*0.02175),"")</f>
        <v>0.9787499999999999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690.40800000000002</v>
      </c>
      <c r="BN352" s="64">
        <f>IFERROR(Y352*I352/H352,"0")</f>
        <v>696.6</v>
      </c>
      <c r="BO352" s="64">
        <f>IFERROR(1/J352*(X352/H352),"0")</f>
        <v>0.9291666666666667</v>
      </c>
      <c r="BP352" s="64">
        <f>IFERROR(1/J352*(Y352/H352),"0")</f>
        <v>0.9375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44.6</v>
      </c>
      <c r="Y354" s="551">
        <f>IFERROR(Y352/H352,"0")+IFERROR(Y353/H353,"0")</f>
        <v>45</v>
      </c>
      <c r="Z354" s="551">
        <f>IFERROR(IF(Z352="",0,Z352),"0")+IFERROR(IF(Z353="",0,Z353),"0")</f>
        <v>0.9787499999999999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669</v>
      </c>
      <c r="Y355" s="551">
        <f>IFERROR(SUM(Y352:Y353),"0")</f>
        <v>675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163</v>
      </c>
      <c r="Y362" s="550">
        <f>IFERROR(IF(X362="",0,CEILING((X362/$H362),1)*$H362),"")</f>
        <v>171</v>
      </c>
      <c r="Z362" s="36">
        <f>IFERROR(IF(Y362=0,"",ROUNDUP(Y362/H362,0)*0.01898),"")</f>
        <v>0.36062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172.39966666666666</v>
      </c>
      <c r="BN362" s="64">
        <f>IFERROR(Y362*I362/H362,"0")</f>
        <v>180.86099999999999</v>
      </c>
      <c r="BO362" s="64">
        <f>IFERROR(1/J362*(X362/H362),"0")</f>
        <v>0.2829861111111111</v>
      </c>
      <c r="BP362" s="64">
        <f>IFERROR(1/J362*(Y362/H362),"0")</f>
        <v>0.296875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18.111111111111111</v>
      </c>
      <c r="Y363" s="551">
        <f>IFERROR(Y362/H362,"0")</f>
        <v>19</v>
      </c>
      <c r="Z363" s="551">
        <f>IFERROR(IF(Z362="",0,Z362),"0")</f>
        <v>0.36062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163</v>
      </c>
      <c r="Y364" s="551">
        <f>IFERROR(SUM(Y362:Y362),"0")</f>
        <v>171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36</v>
      </c>
      <c r="Y368" s="550">
        <f>IFERROR(IF(X368="",0,CEILING((X368/$H368),1)*$H368),"")</f>
        <v>36</v>
      </c>
      <c r="Z368" s="36">
        <f>IFERROR(IF(Y368=0,"",ROUNDUP(Y368/H368,0)*0.01898),"")</f>
        <v>5.6940000000000004E-2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37.305</v>
      </c>
      <c r="BN368" s="64">
        <f>IFERROR(Y368*I368/H368,"0")</f>
        <v>37.305</v>
      </c>
      <c r="BO368" s="64">
        <f>IFERROR(1/J368*(X368/H368),"0")</f>
        <v>4.6875E-2</v>
      </c>
      <c r="BP368" s="64">
        <f>IFERROR(1/J368*(Y368/H368),"0")</f>
        <v>4.6875E-2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3</v>
      </c>
      <c r="Y370" s="551">
        <f>IFERROR(Y367/H367,"0")+IFERROR(Y368/H368,"0")+IFERROR(Y369/H369,"0")</f>
        <v>3</v>
      </c>
      <c r="Z370" s="551">
        <f>IFERROR(IF(Z367="",0,Z367),"0")+IFERROR(IF(Z368="",0,Z368),"0")+IFERROR(IF(Z369="",0,Z369),"0")</f>
        <v>5.6940000000000004E-2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36</v>
      </c>
      <c r="Y371" s="551">
        <f>IFERROR(SUM(Y367:Y369),"0")</f>
        <v>36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894</v>
      </c>
      <c r="Y377" s="550">
        <f>IFERROR(IF(X377="",0,CEILING((X377/$H377),1)*$H377),"")</f>
        <v>900</v>
      </c>
      <c r="Z377" s="36">
        <f>IFERROR(IF(Y377=0,"",ROUNDUP(Y377/H377,0)*0.01898),"")</f>
        <v>1.8980000000000001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945.55400000000009</v>
      </c>
      <c r="BN377" s="64">
        <f>IFERROR(Y377*I377/H377,"0")</f>
        <v>951.90000000000009</v>
      </c>
      <c r="BO377" s="64">
        <f>IFERROR(1/J377*(X377/H377),"0")</f>
        <v>1.5520833333333333</v>
      </c>
      <c r="BP377" s="64">
        <f>IFERROR(1/J377*(Y377/H377),"0")</f>
        <v>1.5625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99.333333333333329</v>
      </c>
      <c r="Y379" s="551">
        <f>IFERROR(Y377/H377,"0")+IFERROR(Y378/H378,"0")</f>
        <v>100</v>
      </c>
      <c r="Z379" s="551">
        <f>IFERROR(IF(Z377="",0,Z377),"0")+IFERROR(IF(Z378="",0,Z378),"0")</f>
        <v>1.8980000000000001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894</v>
      </c>
      <c r="Y380" s="551">
        <f>IFERROR(SUM(Y377:Y378),"0")</f>
        <v>900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80</v>
      </c>
      <c r="Y430" s="550">
        <f t="shared" ref="Y430:Y442" si="53">IFERROR(IF(X430="",0,CEILING((X430/$H430),1)*$H430),"")</f>
        <v>84.48</v>
      </c>
      <c r="Z430" s="36">
        <f t="shared" ref="Z430:Z436" si="54">IFERROR(IF(Y430=0,"",ROUNDUP(Y430/H430,0)*0.01196),"")</f>
        <v>0.19136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85.454545454545453</v>
      </c>
      <c r="BN430" s="64">
        <f t="shared" ref="BN430:BN442" si="56">IFERROR(Y430*I430/H430,"0")</f>
        <v>90.24</v>
      </c>
      <c r="BO430" s="64">
        <f t="shared" ref="BO430:BO442" si="57">IFERROR(1/J430*(X430/H430),"0")</f>
        <v>0.14568764568764569</v>
      </c>
      <c r="BP430" s="64">
        <f t="shared" ref="BP430:BP442" si="58">IFERROR(1/J430*(Y430/H430),"0")</f>
        <v>0.15384615384615385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73</v>
      </c>
      <c r="Y431" s="550">
        <f t="shared" si="53"/>
        <v>73.92</v>
      </c>
      <c r="Z431" s="36">
        <f t="shared" si="54"/>
        <v>0.16744000000000001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77.97727272727272</v>
      </c>
      <c r="BN431" s="64">
        <f t="shared" si="56"/>
        <v>78.959999999999994</v>
      </c>
      <c r="BO431" s="64">
        <f t="shared" si="57"/>
        <v>0.13293997668997667</v>
      </c>
      <c r="BP431" s="64">
        <f t="shared" si="58"/>
        <v>0.13461538461538464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173</v>
      </c>
      <c r="Y433" s="550">
        <f t="shared" si="53"/>
        <v>174.24</v>
      </c>
      <c r="Z433" s="36">
        <f t="shared" si="54"/>
        <v>0.39468000000000003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184.79545454545453</v>
      </c>
      <c r="BN433" s="64">
        <f t="shared" si="56"/>
        <v>186.12</v>
      </c>
      <c r="BO433" s="64">
        <f t="shared" si="57"/>
        <v>0.31504953379953382</v>
      </c>
      <c r="BP433" s="64">
        <f t="shared" si="58"/>
        <v>0.31730769230769235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224</v>
      </c>
      <c r="Y435" s="550">
        <f t="shared" si="53"/>
        <v>227.04000000000002</v>
      </c>
      <c r="Z435" s="36">
        <f t="shared" si="54"/>
        <v>0.51427999999999996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239.27272727272725</v>
      </c>
      <c r="BN435" s="64">
        <f t="shared" si="56"/>
        <v>242.51999999999998</v>
      </c>
      <c r="BO435" s="64">
        <f t="shared" si="57"/>
        <v>0.40792540792540793</v>
      </c>
      <c r="BP435" s="64">
        <f t="shared" si="58"/>
        <v>0.41346153846153849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30</v>
      </c>
      <c r="Y438" s="550">
        <f t="shared" si="53"/>
        <v>33.6</v>
      </c>
      <c r="Z438" s="36">
        <f>IFERROR(IF(Y438=0,"",ROUNDUP(Y438/H438,0)*0.00902),"")</f>
        <v>6.3140000000000002E-2</v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43.3125</v>
      </c>
      <c r="BN438" s="64">
        <f t="shared" si="56"/>
        <v>48.510000000000005</v>
      </c>
      <c r="BO438" s="64">
        <f t="shared" si="57"/>
        <v>4.7348484848484848E-2</v>
      </c>
      <c r="BP438" s="64">
        <f t="shared" si="58"/>
        <v>5.3030303030303039E-2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110.41666666666666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113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1.3309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580</v>
      </c>
      <c r="Y444" s="551">
        <f>IFERROR(SUM(Y430:Y442),"0")</f>
        <v>593.28000000000009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159</v>
      </c>
      <c r="Y446" s="550">
        <f>IFERROR(IF(X446="",0,CEILING((X446/$H446),1)*$H446),"")</f>
        <v>163.68</v>
      </c>
      <c r="Z446" s="36">
        <f>IFERROR(IF(Y446=0,"",ROUNDUP(Y446/H446,0)*0.01196),"")</f>
        <v>0.37075999999999998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169.84090909090909</v>
      </c>
      <c r="BN446" s="64">
        <f>IFERROR(Y446*I446/H446,"0")</f>
        <v>174.84</v>
      </c>
      <c r="BO446" s="64">
        <f>IFERROR(1/J446*(X446/H446),"0")</f>
        <v>0.28955419580419584</v>
      </c>
      <c r="BP446" s="64">
        <f>IFERROR(1/J446*(Y446/H446),"0")</f>
        <v>0.29807692307692307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60</v>
      </c>
      <c r="Y448" s="550">
        <f>IFERROR(IF(X448="",0,CEILING((X448/$H448),1)*$H448),"")</f>
        <v>62.4</v>
      </c>
      <c r="Z448" s="36">
        <f>IFERROR(IF(Y448=0,"",ROUNDUP(Y448/H448,0)*0.00902),"")</f>
        <v>0.11726</v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86.625</v>
      </c>
      <c r="BN448" s="64">
        <f>IFERROR(Y448*I448/H448,"0")</f>
        <v>90.089999999999989</v>
      </c>
      <c r="BO448" s="64">
        <f>IFERROR(1/J448*(X448/H448),"0")</f>
        <v>9.4696969696969696E-2</v>
      </c>
      <c r="BP448" s="64">
        <f>IFERROR(1/J448*(Y448/H448),"0")</f>
        <v>9.8484848484848481E-2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42.61363636363636</v>
      </c>
      <c r="Y449" s="551">
        <f>IFERROR(Y446/H446,"0")+IFERROR(Y447/H447,"0")+IFERROR(Y448/H448,"0")</f>
        <v>44</v>
      </c>
      <c r="Z449" s="551">
        <f>IFERROR(IF(Z446="",0,Z446),"0")+IFERROR(IF(Z447="",0,Z447),"0")+IFERROR(IF(Z448="",0,Z448),"0")</f>
        <v>0.48802000000000001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219</v>
      </c>
      <c r="Y450" s="551">
        <f>IFERROR(SUM(Y446:Y448),"0")</f>
        <v>226.08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76</v>
      </c>
      <c r="Y452" s="550">
        <f t="shared" ref="Y452:Y457" si="59">IFERROR(IF(X452="",0,CEILING((X452/$H452),1)*$H452),"")</f>
        <v>79.2</v>
      </c>
      <c r="Z452" s="36">
        <f>IFERROR(IF(Y452=0,"",ROUNDUP(Y452/H452,0)*0.01196),"")</f>
        <v>0.1794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81.181818181818173</v>
      </c>
      <c r="BN452" s="64">
        <f t="shared" ref="BN452:BN457" si="61">IFERROR(Y452*I452/H452,"0")</f>
        <v>84.6</v>
      </c>
      <c r="BO452" s="64">
        <f t="shared" ref="BO452:BO457" si="62">IFERROR(1/J452*(X452/H452),"0")</f>
        <v>0.13840326340326339</v>
      </c>
      <c r="BP452" s="64">
        <f t="shared" ref="BP452:BP457" si="63">IFERROR(1/J452*(Y452/H452),"0")</f>
        <v>0.14423076923076925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199</v>
      </c>
      <c r="Y453" s="550">
        <f t="shared" si="59"/>
        <v>200.64000000000001</v>
      </c>
      <c r="Z453" s="36">
        <f>IFERROR(IF(Y453=0,"",ROUNDUP(Y453/H453,0)*0.01196),"")</f>
        <v>0.45448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212.56818181818178</v>
      </c>
      <c r="BN453" s="64">
        <f t="shared" si="61"/>
        <v>214.32</v>
      </c>
      <c r="BO453" s="64">
        <f t="shared" si="62"/>
        <v>0.36239801864801863</v>
      </c>
      <c r="BP453" s="64">
        <f t="shared" si="63"/>
        <v>0.36538461538461542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99</v>
      </c>
      <c r="Y454" s="550">
        <f t="shared" si="59"/>
        <v>100.32000000000001</v>
      </c>
      <c r="Z454" s="36">
        <f>IFERROR(IF(Y454=0,"",ROUNDUP(Y454/H454,0)*0.01196),"")</f>
        <v>0.22724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105.75</v>
      </c>
      <c r="BN454" s="64">
        <f t="shared" si="61"/>
        <v>107.16</v>
      </c>
      <c r="BO454" s="64">
        <f t="shared" si="62"/>
        <v>0.18028846153846154</v>
      </c>
      <c r="BP454" s="64">
        <f t="shared" si="63"/>
        <v>0.18269230769230771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70.833333333333329</v>
      </c>
      <c r="Y458" s="551">
        <f>IFERROR(Y452/H452,"0")+IFERROR(Y453/H453,"0")+IFERROR(Y454/H454,"0")+IFERROR(Y455/H455,"0")+IFERROR(Y456/H456,"0")+IFERROR(Y457/H457,"0")</f>
        <v>72</v>
      </c>
      <c r="Z458" s="551">
        <f>IFERROR(IF(Z452="",0,Z452),"0")+IFERROR(IF(Z453="",0,Z453),"0")+IFERROR(IF(Z454="",0,Z454),"0")+IFERROR(IF(Z455="",0,Z455),"0")+IFERROR(IF(Z456="",0,Z456),"0")+IFERROR(IF(Z457="",0,Z457),"0")</f>
        <v>0.86112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374</v>
      </c>
      <c r="Y459" s="551">
        <f>IFERROR(SUM(Y452:Y457),"0")</f>
        <v>380.16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10399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10569.17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11024.754814160426</v>
      </c>
      <c r="Y502" s="551">
        <f>IFERROR(SUM(BN22:BN498),"0")</f>
        <v>11206.917000000001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18</v>
      </c>
      <c r="Y503" s="38">
        <f>ROUNDUP(SUM(BP22:BP498),0)</f>
        <v>19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11474.754814160426</v>
      </c>
      <c r="Y504" s="551">
        <f>GrossWeightTotalR+PalletQtyTotalR*25</f>
        <v>11681.917000000001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1947.0622193811171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1977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21.253250000000001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170.20000000000002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320.39999999999998</v>
      </c>
      <c r="E511" s="46">
        <f>IFERROR(Y89*1,"0")+IFERROR(Y90*1,"0")+IFERROR(Y91*1,"0")+IFERROR(Y95*1,"0")+IFERROR(Y96*1,"0")+IFERROR(Y97*1,"0")+IFERROR(Y98*1,"0")+IFERROR(Y99*1,"0")</f>
        <v>730.8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952.8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186.89999999999998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2381.4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301.59999999999997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211.2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142.35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3036</v>
      </c>
      <c r="U511" s="46">
        <f>IFERROR(Y367*1,"0")+IFERROR(Y368*1,"0")+IFERROR(Y369*1,"0")+IFERROR(Y373*1,"0")+IFERROR(Y377*1,"0")+IFERROR(Y378*1,"0")+IFERROR(Y382*1,"0")</f>
        <v>936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1199.52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2025-08-29T07:44:37Z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