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214E40-800A-40B5-823F-A5BE01844E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N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Y371" i="2" s="1"/>
  <c r="P370" i="2"/>
  <c r="BP369" i="2"/>
  <c r="BO369" i="2"/>
  <c r="BN369" i="2"/>
  <c r="BM369" i="2"/>
  <c r="Z369" i="2"/>
  <c r="Y369" i="2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P304" i="2"/>
  <c r="BO304" i="2"/>
  <c r="BN304" i="2"/>
  <c r="BM304" i="2"/>
  <c r="Z304" i="2"/>
  <c r="Y304" i="2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O223" i="2"/>
  <c r="BM223" i="2"/>
  <c r="Y223" i="2"/>
  <c r="BP223" i="2" s="1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Y198" i="2" s="1"/>
  <c r="P195" i="2"/>
  <c r="X193" i="2"/>
  <c r="X192" i="2"/>
  <c r="BO191" i="2"/>
  <c r="BM191" i="2"/>
  <c r="Z191" i="2"/>
  <c r="Y191" i="2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N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Z110" i="2" s="1"/>
  <c r="P110" i="2"/>
  <c r="BO109" i="2"/>
  <c r="BM109" i="2"/>
  <c r="Z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Y87" i="2" s="1"/>
  <c r="P84" i="2"/>
  <c r="X82" i="2"/>
  <c r="X81" i="2"/>
  <c r="BP80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Z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BP65" i="2" s="1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BP35" i="2" l="1"/>
  <c r="Y36" i="2"/>
  <c r="Z41" i="2"/>
  <c r="BN41" i="2"/>
  <c r="Z157" i="2"/>
  <c r="BN157" i="2"/>
  <c r="Z266" i="2"/>
  <c r="Z322" i="2"/>
  <c r="BN322" i="2"/>
  <c r="Z55" i="2"/>
  <c r="BN55" i="2"/>
  <c r="BP91" i="2"/>
  <c r="Z100" i="2"/>
  <c r="BN100" i="2"/>
  <c r="Z124" i="2"/>
  <c r="BN124" i="2"/>
  <c r="Z172" i="2"/>
  <c r="BN172" i="2"/>
  <c r="Z205" i="2"/>
  <c r="BN205" i="2"/>
  <c r="Z341" i="2"/>
  <c r="BN341" i="2"/>
  <c r="Z414" i="2"/>
  <c r="BN414" i="2"/>
  <c r="Z461" i="2"/>
  <c r="BN461" i="2"/>
  <c r="Z28" i="2"/>
  <c r="BN28" i="2"/>
  <c r="Z44" i="2"/>
  <c r="BN44" i="2"/>
  <c r="Z65" i="2"/>
  <c r="BN65" i="2"/>
  <c r="BN75" i="2"/>
  <c r="BP75" i="2"/>
  <c r="Z85" i="2"/>
  <c r="BN85" i="2"/>
  <c r="Z102" i="2"/>
  <c r="Z115" i="2"/>
  <c r="BP129" i="2"/>
  <c r="BP167" i="2"/>
  <c r="Z180" i="2"/>
  <c r="BN180" i="2"/>
  <c r="Z196" i="2"/>
  <c r="BN196" i="2"/>
  <c r="Z215" i="2"/>
  <c r="BN215" i="2"/>
  <c r="BN223" i="2"/>
  <c r="Z238" i="2"/>
  <c r="BN238" i="2"/>
  <c r="Z274" i="2"/>
  <c r="BN274" i="2"/>
  <c r="Z301" i="2"/>
  <c r="BN301" i="2"/>
  <c r="Z311" i="2"/>
  <c r="BN311" i="2"/>
  <c r="Z357" i="2"/>
  <c r="BN357" i="2"/>
  <c r="Z402" i="2"/>
  <c r="BN402" i="2"/>
  <c r="Z428" i="2"/>
  <c r="BN428" i="2"/>
  <c r="Z449" i="2"/>
  <c r="BN449" i="2"/>
  <c r="Z469" i="2"/>
  <c r="BN469" i="2"/>
  <c r="Y118" i="2"/>
  <c r="Z135" i="2"/>
  <c r="BP135" i="2"/>
  <c r="BN390" i="2"/>
  <c r="Z390" i="2"/>
  <c r="Y503" i="2"/>
  <c r="Z501" i="2"/>
  <c r="BP501" i="2"/>
  <c r="BN501" i="2"/>
  <c r="BP257" i="2"/>
  <c r="BN257" i="2"/>
  <c r="Z425" i="2"/>
  <c r="Z429" i="2" s="1"/>
  <c r="BP425" i="2"/>
  <c r="Z223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371" i="2" s="1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498" i="2" s="1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Z45" i="2" s="1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58" i="2" s="1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47" i="2"/>
  <c r="Z359" i="2"/>
  <c r="Z382" i="2"/>
  <c r="Z406" i="2"/>
  <c r="Y422" i="2"/>
  <c r="BN445" i="2"/>
  <c r="Z453" i="2"/>
  <c r="Z490" i="2"/>
  <c r="Y509" i="2"/>
  <c r="W532" i="2"/>
  <c r="Z57" i="2"/>
  <c r="Z59" i="2" s="1"/>
  <c r="Z27" i="2"/>
  <c r="Z62" i="2"/>
  <c r="Z66" i="2" s="1"/>
  <c r="Z121" i="2"/>
  <c r="Z169" i="2"/>
  <c r="Z179" i="2"/>
  <c r="Y193" i="2"/>
  <c r="Z202" i="2"/>
  <c r="Z212" i="2"/>
  <c r="Z233" i="2"/>
  <c r="Z256" i="2"/>
  <c r="Z261" i="2" s="1"/>
  <c r="Z267" i="2"/>
  <c r="Z273" i="2"/>
  <c r="Z276" i="2" s="1"/>
  <c r="Z354" i="2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23" i="2" s="1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269" i="2" l="1"/>
  <c r="Z329" i="2"/>
  <c r="Z197" i="2"/>
  <c r="Z86" i="2"/>
  <c r="Z361" i="2"/>
  <c r="Z225" i="2"/>
  <c r="X525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<sst xmlns="http://schemas.openxmlformats.org/spreadsheetml/2006/main" count="3866" uniqueCount="824">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</sst>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 t="s">
        <v>823</v>
      </c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hidden="1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hidden="1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hidden="1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hidden="1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hidden="1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hidden="1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hidden="1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hidden="1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hidden="1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idden="1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hidden="1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hidden="1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20</v>
      </c>
      <c r="Y75" s="55">
        <f t="shared" ref="Y75:Y80" si="11">IFERROR(IF(X75="",0,CEILING((X75/$H75),1)*$H75),"")</f>
        <v>25.200000000000003</v>
      </c>
      <c r="Z75" s="41">
        <f>IFERROR(IF(Y75=0,"",ROUNDUP(Y75/H75,0)*0.01898),"")</f>
        <v>5.6940000000000004E-2</v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21.235714285714284</v>
      </c>
      <c r="BN75" s="78">
        <f t="shared" ref="BN75:BN80" si="13">IFERROR(Y75*I75/H75,"0")</f>
        <v>26.757000000000001</v>
      </c>
      <c r="BO75" s="78">
        <f t="shared" ref="BO75:BO80" si="14">IFERROR(1/J75*(X75/H75),"0")</f>
        <v>3.7202380952380952E-2</v>
      </c>
      <c r="BP75" s="78">
        <f t="shared" ref="BP75:BP80" si="15">IFERROR(1/J75*(Y75/H75),"0")</f>
        <v>4.6875E-2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40</v>
      </c>
      <c r="Y77" s="55">
        <f t="shared" si="11"/>
        <v>42</v>
      </c>
      <c r="Z77" s="41">
        <f>IFERROR(IF(Y77=0,"",ROUNDUP(Y77/H77,0)*0.01898),"")</f>
        <v>9.4899999999999998E-2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42.414285714285711</v>
      </c>
      <c r="BN77" s="78">
        <f t="shared" si="13"/>
        <v>44.534999999999997</v>
      </c>
      <c r="BO77" s="78">
        <f t="shared" si="14"/>
        <v>7.4404761904761904E-2</v>
      </c>
      <c r="BP77" s="78">
        <f t="shared" si="15"/>
        <v>7.8125E-2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7.1428571428571423</v>
      </c>
      <c r="Y81" s="43">
        <f>IFERROR(Y75/H75,"0")+IFERROR(Y76/H76,"0")+IFERROR(Y77/H77,"0")+IFERROR(Y78/H78,"0")+IFERROR(Y79/H79,"0")+IFERROR(Y80/H80,"0")</f>
        <v>8</v>
      </c>
      <c r="Z81" s="43">
        <f>IFERROR(IF(Z75="",0,Z75),"0")+IFERROR(IF(Z76="",0,Z76),"0")+IFERROR(IF(Z77="",0,Z77),"0")+IFERROR(IF(Z78="",0,Z78),"0")+IFERROR(IF(Z79="",0,Z79),"0")+IFERROR(IF(Z80="",0,Z80),"0")</f>
        <v>0.15184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60</v>
      </c>
      <c r="Y82" s="43">
        <f>IFERROR(SUM(Y75:Y80),"0")</f>
        <v>67.2</v>
      </c>
      <c r="Z82" s="42"/>
      <c r="AA82" s="67"/>
      <c r="AB82" s="67"/>
      <c r="AC82" s="67"/>
    </row>
    <row r="83" spans="1:68" ht="14.25" hidden="1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120</v>
      </c>
      <c r="Y84" s="55">
        <f>IFERROR(IF(X84="",0,CEILING((X84/$H84),1)*$H84),"")</f>
        <v>124.8</v>
      </c>
      <c r="Z84" s="41">
        <f>IFERROR(IF(Y84=0,"",ROUNDUP(Y84/H84,0)*0.01898),"")</f>
        <v>0.30368000000000001</v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126.69230769230769</v>
      </c>
      <c r="BN84" s="78">
        <f>IFERROR(Y84*I84/H84,"0")</f>
        <v>131.76</v>
      </c>
      <c r="BO84" s="78">
        <f>IFERROR(1/J84*(X84/H84),"0")</f>
        <v>0.24038461538461539</v>
      </c>
      <c r="BP84" s="78">
        <f>IFERROR(1/J84*(Y84/H84),"0")</f>
        <v>0.25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15.384615384615385</v>
      </c>
      <c r="Y86" s="43">
        <f>IFERROR(Y84/H84,"0")+IFERROR(Y85/H85,"0")</f>
        <v>16</v>
      </c>
      <c r="Z86" s="43">
        <f>IFERROR(IF(Z84="",0,Z84),"0")+IFERROR(IF(Z85="",0,Z85),"0")</f>
        <v>0.30368000000000001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120</v>
      </c>
      <c r="Y87" s="43">
        <f>IFERROR(SUM(Y84:Y85),"0")</f>
        <v>124.8</v>
      </c>
      <c r="Z87" s="42"/>
      <c r="AA87" s="67"/>
      <c r="AB87" s="67"/>
      <c r="AC87" s="67"/>
    </row>
    <row r="88" spans="1:68" ht="16.5" hidden="1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hidden="1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hidden="1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idden="1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hidden="1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hidden="1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30</v>
      </c>
      <c r="Y107" s="55">
        <f>IFERROR(IF(X107="",0,CEILING((X107/$H107),1)*$H107),"")</f>
        <v>32.400000000000006</v>
      </c>
      <c r="Z107" s="41">
        <f>IFERROR(IF(Y107=0,"",ROUNDUP(Y107/H107,0)*0.01898),"")</f>
        <v>5.6940000000000004E-2</v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31.208333333333329</v>
      </c>
      <c r="BN107" s="78">
        <f>IFERROR(Y107*I107/H107,"0")</f>
        <v>33.705000000000005</v>
      </c>
      <c r="BO107" s="78">
        <f>IFERROR(1/J107*(X107/H107),"0")</f>
        <v>4.3402777777777776E-2</v>
      </c>
      <c r="BP107" s="78">
        <f>IFERROR(1/J107*(Y107/H107),"0")</f>
        <v>4.6875000000000007E-2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2.7777777777777777</v>
      </c>
      <c r="Y111" s="43">
        <f>IFERROR(Y107/H107,"0")+IFERROR(Y108/H108,"0")+IFERROR(Y109/H109,"0")+IFERROR(Y110/H110,"0")</f>
        <v>3.0000000000000004</v>
      </c>
      <c r="Z111" s="43">
        <f>IFERROR(IF(Z107="",0,Z107),"0")+IFERROR(IF(Z108="",0,Z108),"0")+IFERROR(IF(Z109="",0,Z109),"0")+IFERROR(IF(Z110="",0,Z110),"0")</f>
        <v>5.6940000000000004E-2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30</v>
      </c>
      <c r="Y112" s="43">
        <f>IFERROR(SUM(Y107:Y110),"0")</f>
        <v>32.400000000000006</v>
      </c>
      <c r="Z112" s="42"/>
      <c r="AA112" s="67"/>
      <c r="AB112" s="67"/>
      <c r="AC112" s="67"/>
    </row>
    <row r="113" spans="1:68" ht="14.25" hidden="1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hidden="1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32</v>
      </c>
      <c r="Y116" s="55">
        <f>IFERROR(IF(X116="",0,CEILING((X116/$H116),1)*$H116),"")</f>
        <v>33.6</v>
      </c>
      <c r="Z116" s="41">
        <f>IFERROR(IF(Y116=0,"",ROUNDUP(Y116/H116,0)*0.00651),"")</f>
        <v>9.1139999999999999E-2</v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34.400000000000006</v>
      </c>
      <c r="BN116" s="78">
        <f>IFERROR(Y116*I116/H116,"0")</f>
        <v>36.120000000000005</v>
      </c>
      <c r="BO116" s="78">
        <f>IFERROR(1/J116*(X116/H116),"0")</f>
        <v>7.3260073260073263E-2</v>
      </c>
      <c r="BP116" s="78">
        <f>IFERROR(1/J116*(Y116/H116),"0")</f>
        <v>7.6923076923076941E-2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13.333333333333334</v>
      </c>
      <c r="Y117" s="43">
        <f>IFERROR(Y114/H114,"0")+IFERROR(Y115/H115,"0")+IFERROR(Y116/H116,"0")</f>
        <v>14.000000000000002</v>
      </c>
      <c r="Z117" s="43">
        <f>IFERROR(IF(Z114="",0,Z114),"0")+IFERROR(IF(Z115="",0,Z115),"0")+IFERROR(IF(Z116="",0,Z116),"0")</f>
        <v>9.1139999999999999E-2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32</v>
      </c>
      <c r="Y118" s="43">
        <f>IFERROR(SUM(Y114:Y116),"0")</f>
        <v>33.6</v>
      </c>
      <c r="Z118" s="42"/>
      <c r="AA118" s="67"/>
      <c r="AB118" s="67"/>
      <c r="AC118" s="67"/>
    </row>
    <row r="119" spans="1:68" ht="14.25" hidden="1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hidden="1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hidden="1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hidden="1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hidden="1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hidden="1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idden="1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hidden="1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hidden="1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hidden="1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hidden="1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idden="1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hidden="1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hidden="1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hidden="1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70</v>
      </c>
      <c r="Y135" s="55">
        <f>IFERROR(IF(X135="",0,CEILING((X135/$H135),1)*$H135),"")</f>
        <v>70.400000000000006</v>
      </c>
      <c r="Z135" s="41">
        <f>IFERROR(IF(Y135=0,"",ROUNDUP(Y135/H135,0)*0.00651),"")</f>
        <v>0.14322000000000001</v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73.9375</v>
      </c>
      <c r="BN135" s="78">
        <f>IFERROR(Y135*I135/H135,"0")</f>
        <v>74.36</v>
      </c>
      <c r="BO135" s="78">
        <f>IFERROR(1/J135*(X135/H135),"0")</f>
        <v>0.1201923076923077</v>
      </c>
      <c r="BP135" s="78">
        <f>IFERROR(1/J135*(Y135/H135),"0")</f>
        <v>0.12087912087912089</v>
      </c>
    </row>
    <row r="136" spans="1:68" ht="27" hidden="1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21.875</v>
      </c>
      <c r="Y137" s="43">
        <f>IFERROR(Y135/H135,"0")+IFERROR(Y136/H136,"0")</f>
        <v>22</v>
      </c>
      <c r="Z137" s="43">
        <f>IFERROR(IF(Z135="",0,Z135),"0")+IFERROR(IF(Z136="",0,Z136),"0")</f>
        <v>0.14322000000000001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70</v>
      </c>
      <c r="Y138" s="43">
        <f>IFERROR(SUM(Y135:Y136),"0")</f>
        <v>70.400000000000006</v>
      </c>
      <c r="Z138" s="42"/>
      <c r="AA138" s="67"/>
      <c r="AB138" s="67"/>
      <c r="AC138" s="67"/>
    </row>
    <row r="139" spans="1:68" ht="14.25" hidden="1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66</v>
      </c>
      <c r="Y140" s="55">
        <f>IFERROR(IF(X140="",0,CEILING((X140/$H140),1)*$H140),"")</f>
        <v>67.199999999999989</v>
      </c>
      <c r="Z140" s="41">
        <f>IFERROR(IF(Y140=0,"",ROUNDUP(Y140/H140,0)*0.00651),"")</f>
        <v>0.15623999999999999</v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72.317142857142855</v>
      </c>
      <c r="BN140" s="78">
        <f>IFERROR(Y140*I140/H140,"0")</f>
        <v>73.631999999999991</v>
      </c>
      <c r="BO140" s="78">
        <f>IFERROR(1/J140*(X140/H140),"0")</f>
        <v>0.1295133437990581</v>
      </c>
      <c r="BP140" s="78">
        <f>IFERROR(1/J140*(Y140/H140),"0")</f>
        <v>0.13186813186813187</v>
      </c>
    </row>
    <row r="141" spans="1:68" ht="27" hidden="1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23.571428571428573</v>
      </c>
      <c r="Y142" s="43">
        <f>IFERROR(Y140/H140,"0")+IFERROR(Y141/H141,"0")</f>
        <v>23.999999999999996</v>
      </c>
      <c r="Z142" s="43">
        <f>IFERROR(IF(Z140="",0,Z140),"0")+IFERROR(IF(Z141="",0,Z141),"0")</f>
        <v>0.15623999999999999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66</v>
      </c>
      <c r="Y143" s="43">
        <f>IFERROR(SUM(Y140:Y141),"0")</f>
        <v>67.199999999999989</v>
      </c>
      <c r="Z143" s="42"/>
      <c r="AA143" s="67"/>
      <c r="AB143" s="67"/>
      <c r="AC143" s="67"/>
    </row>
    <row r="144" spans="1:68" ht="14.25" hidden="1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55</v>
      </c>
      <c r="Y145" s="55">
        <f>IFERROR(IF(X145="",0,CEILING((X145/$H145),1)*$H145),"")</f>
        <v>55.440000000000005</v>
      </c>
      <c r="Z145" s="41">
        <f>IFERROR(IF(Y145=0,"",ROUNDUP(Y145/H145,0)*0.00651),"")</f>
        <v>0.13671</v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60.583333333333329</v>
      </c>
      <c r="BN145" s="78">
        <f>IFERROR(Y145*I145/H145,"0")</f>
        <v>61.068000000000005</v>
      </c>
      <c r="BO145" s="78">
        <f>IFERROR(1/J145*(X145/H145),"0")</f>
        <v>0.11446886446886446</v>
      </c>
      <c r="BP145" s="78">
        <f>IFERROR(1/J145*(Y145/H145),"0")</f>
        <v>0.11538461538461539</v>
      </c>
    </row>
    <row r="146" spans="1:68" ht="16.5" hidden="1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20.833333333333332</v>
      </c>
      <c r="Y147" s="43">
        <f>IFERROR(Y145/H145,"0")+IFERROR(Y146/H146,"0")</f>
        <v>21</v>
      </c>
      <c r="Z147" s="43">
        <f>IFERROR(IF(Z145="",0,Z145),"0")+IFERROR(IF(Z146="",0,Z146),"0")</f>
        <v>0.13671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55</v>
      </c>
      <c r="Y148" s="43">
        <f>IFERROR(SUM(Y145:Y146),"0")</f>
        <v>55.440000000000005</v>
      </c>
      <c r="Z148" s="42"/>
      <c r="AA148" s="67"/>
      <c r="AB148" s="67"/>
      <c r="AC148" s="67"/>
    </row>
    <row r="149" spans="1:68" ht="16.5" hidden="1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hidden="1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hidden="1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idden="1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hidden="1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hidden="1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hidden="1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hidden="1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hidden="1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idden="1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hidden="1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hidden="1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hidden="1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hidden="1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hidden="1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idden="1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hidden="1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hidden="1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hidden="1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90</v>
      </c>
      <c r="Y169" s="55">
        <f t="shared" si="26"/>
        <v>92.4</v>
      </c>
      <c r="Z169" s="41">
        <f>IFERROR(IF(Y169=0,"",ROUNDUP(Y169/H169,0)*0.00902),"")</f>
        <v>0.19844000000000001</v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94.5</v>
      </c>
      <c r="BN169" s="78">
        <f t="shared" si="28"/>
        <v>97.02000000000001</v>
      </c>
      <c r="BO169" s="78">
        <f t="shared" si="29"/>
        <v>0.16233766233766234</v>
      </c>
      <c r="BP169" s="78">
        <f t="shared" si="30"/>
        <v>0.16666666666666669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hidden="1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hidden="1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21.428571428571427</v>
      </c>
      <c r="Y176" s="43">
        <f>IFERROR(Y167/H167,"0")+IFERROR(Y168/H168,"0")+IFERROR(Y169/H169,"0")+IFERROR(Y170/H170,"0")+IFERROR(Y171/H171,"0")+IFERROR(Y172/H172,"0")+IFERROR(Y173/H173,"0")+IFERROR(Y174/H174,"0")+IFERROR(Y175/H175,"0")</f>
        <v>22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0.19844000000000001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90</v>
      </c>
      <c r="Y177" s="43">
        <f>IFERROR(SUM(Y167:Y175),"0")</f>
        <v>92.4</v>
      </c>
      <c r="Z177" s="42"/>
      <c r="AA177" s="67"/>
      <c r="AB177" s="67"/>
      <c r="AC177" s="67"/>
    </row>
    <row r="178" spans="1:68" ht="14.25" hidden="1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hidden="1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hidden="1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hidden="1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hidden="1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hidden="1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hidden="1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idden="1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hidden="1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hidden="1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hidden="1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hidden="1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54</v>
      </c>
      <c r="Y191" s="55">
        <f>IFERROR(IF(X191="",0,CEILING((X191/$H191),1)*$H191),"")</f>
        <v>54</v>
      </c>
      <c r="Z191" s="41">
        <f>IFERROR(IF(Y191=0,"",ROUNDUP(Y191/H191,0)*0.00651),"")</f>
        <v>0.13020000000000001</v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57.599999999999987</v>
      </c>
      <c r="BN191" s="78">
        <f>IFERROR(Y191*I191/H191,"0")</f>
        <v>57.599999999999987</v>
      </c>
      <c r="BO191" s="78">
        <f>IFERROR(1/J191*(X191/H191),"0")</f>
        <v>0.1098901098901099</v>
      </c>
      <c r="BP191" s="78">
        <f>IFERROR(1/J191*(Y191/H191),"0")</f>
        <v>0.1098901098901099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20</v>
      </c>
      <c r="Y192" s="43">
        <f>IFERROR(Y190/H190,"0")+IFERROR(Y191/H191,"0")</f>
        <v>20</v>
      </c>
      <c r="Z192" s="43">
        <f>IFERROR(IF(Z190="",0,Z190),"0")+IFERROR(IF(Z191="",0,Z191),"0")</f>
        <v>0.13020000000000001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54</v>
      </c>
      <c r="Y193" s="43">
        <f>IFERROR(SUM(Y190:Y191),"0")</f>
        <v>54</v>
      </c>
      <c r="Z193" s="42"/>
      <c r="AA193" s="67"/>
      <c r="AB193" s="67"/>
      <c r="AC193" s="67"/>
    </row>
    <row r="194" spans="1:68" ht="14.25" hidden="1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40</v>
      </c>
      <c r="Y195" s="55">
        <f>IFERROR(IF(X195="",0,CEILING((X195/$H195),1)*$H195),"")</f>
        <v>43.2</v>
      </c>
      <c r="Z195" s="41">
        <f>IFERROR(IF(Y195=0,"",ROUNDUP(Y195/H195,0)*0.01898),"")</f>
        <v>7.5920000000000001E-2</v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41.611111111111107</v>
      </c>
      <c r="BN195" s="78">
        <f>IFERROR(Y195*I195/H195,"0")</f>
        <v>44.94</v>
      </c>
      <c r="BO195" s="78">
        <f>IFERROR(1/J195*(X195/H195),"0")</f>
        <v>5.7870370370370364E-2</v>
      </c>
      <c r="BP195" s="78">
        <f>IFERROR(1/J195*(Y195/H195),"0")</f>
        <v>6.25E-2</v>
      </c>
    </row>
    <row r="196" spans="1:68" ht="16.5" hidden="1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3.7037037037037033</v>
      </c>
      <c r="Y197" s="43">
        <f>IFERROR(Y195/H195,"0")+IFERROR(Y196/H196,"0")</f>
        <v>4</v>
      </c>
      <c r="Z197" s="43">
        <f>IFERROR(IF(Z195="",0,Z195),"0")+IFERROR(IF(Z196="",0,Z196),"0")</f>
        <v>7.5920000000000001E-2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40</v>
      </c>
      <c r="Y198" s="43">
        <f>IFERROR(SUM(Y195:Y196),"0")</f>
        <v>43.2</v>
      </c>
      <c r="Z198" s="42"/>
      <c r="AA198" s="67"/>
      <c r="AB198" s="67"/>
      <c r="AC198" s="67"/>
    </row>
    <row r="199" spans="1:68" ht="14.25" hidden="1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235</v>
      </c>
      <c r="Y200" s="55">
        <f t="shared" ref="Y200:Y207" si="31">IFERROR(IF(X200="",0,CEILING((X200/$H200),1)*$H200),"")</f>
        <v>237.60000000000002</v>
      </c>
      <c r="Z200" s="41">
        <f>IFERROR(IF(Y200=0,"",ROUNDUP(Y200/H200,0)*0.00902),"")</f>
        <v>0.39688000000000001</v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244.13888888888889</v>
      </c>
      <c r="BN200" s="78">
        <f t="shared" ref="BN200:BN207" si="33">IFERROR(Y200*I200/H200,"0")</f>
        <v>246.84</v>
      </c>
      <c r="BO200" s="78">
        <f t="shared" ref="BO200:BO207" si="34">IFERROR(1/J200*(X200/H200),"0")</f>
        <v>0.32968574635241304</v>
      </c>
      <c r="BP200" s="78">
        <f t="shared" ref="BP200:BP207" si="35">IFERROR(1/J200*(Y200/H200),"0")</f>
        <v>0.33333333333333337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31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103.88888888888889</v>
      </c>
      <c r="BN201" s="78">
        <f t="shared" si="33"/>
        <v>106.59000000000002</v>
      </c>
      <c r="BO201" s="78">
        <f t="shared" si="34"/>
        <v>0.14029180695847362</v>
      </c>
      <c r="BP201" s="78">
        <f t="shared" si="35"/>
        <v>0.14393939393939395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405</v>
      </c>
      <c r="Y202" s="55">
        <f t="shared" si="31"/>
        <v>405</v>
      </c>
      <c r="Z202" s="41">
        <f>IFERROR(IF(Y202=0,"",ROUNDUP(Y202/H202,0)*0.00902),"")</f>
        <v>0.67649999999999999</v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420.75</v>
      </c>
      <c r="BN202" s="78">
        <f t="shared" si="33"/>
        <v>420.75</v>
      </c>
      <c r="BO202" s="78">
        <f t="shared" si="34"/>
        <v>0.56818181818181823</v>
      </c>
      <c r="BP202" s="78">
        <f t="shared" si="35"/>
        <v>0.56818181818181823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300</v>
      </c>
      <c r="Y203" s="55">
        <f t="shared" si="31"/>
        <v>302.40000000000003</v>
      </c>
      <c r="Z203" s="41">
        <f>IFERROR(IF(Y203=0,"",ROUNDUP(Y203/H203,0)*0.00902),"")</f>
        <v>0.50512000000000001</v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311.66666666666663</v>
      </c>
      <c r="BN203" s="78">
        <f t="shared" si="33"/>
        <v>314.16000000000003</v>
      </c>
      <c r="BO203" s="78">
        <f t="shared" si="34"/>
        <v>0.42087542087542085</v>
      </c>
      <c r="BP203" s="78">
        <f t="shared" si="35"/>
        <v>0.42424242424242425</v>
      </c>
    </row>
    <row r="204" spans="1:68" ht="27" hidden="1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192.59259259259258</v>
      </c>
      <c r="Y208" s="43">
        <f>IFERROR(Y200/H200,"0")+IFERROR(Y201/H201,"0")+IFERROR(Y202/H202,"0")+IFERROR(Y203/H203,"0")+IFERROR(Y204/H204,"0")+IFERROR(Y205/H205,"0")+IFERROR(Y206/H206,"0")+IFERROR(Y207/H207,"0")</f>
        <v>194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1.7498799999999999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1040</v>
      </c>
      <c r="Y209" s="43">
        <f>IFERROR(SUM(Y200:Y207),"0")</f>
        <v>1047.6000000000001</v>
      </c>
      <c r="Z209" s="42"/>
      <c r="AA209" s="67"/>
      <c r="AB209" s="67"/>
      <c r="AC209" s="67"/>
    </row>
    <row r="210" spans="1:68" ht="14.25" hidden="1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20</v>
      </c>
      <c r="Y211" s="55">
        <f t="shared" ref="Y211:Y219" si="36">IFERROR(IF(X211="",0,CEILING((X211/$H211),1)*$H211),"")</f>
        <v>24.299999999999997</v>
      </c>
      <c r="Z211" s="41">
        <f>IFERROR(IF(Y211=0,"",ROUNDUP(Y211/H211,0)*0.01898),"")</f>
        <v>5.6940000000000004E-2</v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21.281481481481482</v>
      </c>
      <c r="BN211" s="78">
        <f t="shared" ref="BN211:BN219" si="38">IFERROR(Y211*I211/H211,"0")</f>
        <v>25.856999999999996</v>
      </c>
      <c r="BO211" s="78">
        <f t="shared" ref="BO211:BO219" si="39">IFERROR(1/J211*(X211/H211),"0")</f>
        <v>3.8580246913580252E-2</v>
      </c>
      <c r="BP211" s="78">
        <f t="shared" ref="BP211:BP219" si="40">IFERROR(1/J211*(Y211/H211),"0")</f>
        <v>4.6875E-2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180</v>
      </c>
      <c r="Y213" s="55">
        <f t="shared" si="36"/>
        <v>182.7</v>
      </c>
      <c r="Z213" s="41">
        <f>IFERROR(IF(Y213=0,"",ROUNDUP(Y213/H213,0)*0.01898),"")</f>
        <v>0.39857999999999999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190.73793103448276</v>
      </c>
      <c r="BN213" s="78">
        <f t="shared" si="38"/>
        <v>193.59899999999999</v>
      </c>
      <c r="BO213" s="78">
        <f t="shared" si="39"/>
        <v>0.32327586206896552</v>
      </c>
      <c r="BP213" s="78">
        <f t="shared" si="40"/>
        <v>0.328125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72</v>
      </c>
      <c r="Y216" s="55">
        <f t="shared" si="36"/>
        <v>72</v>
      </c>
      <c r="Z216" s="41">
        <f t="shared" si="41"/>
        <v>0.1953</v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79.560000000000016</v>
      </c>
      <c r="BN216" s="78">
        <f t="shared" si="38"/>
        <v>79.560000000000016</v>
      </c>
      <c r="BO216" s="78">
        <f t="shared" si="39"/>
        <v>0.16483516483516486</v>
      </c>
      <c r="BP216" s="78">
        <f t="shared" si="40"/>
        <v>0.16483516483516486</v>
      </c>
    </row>
    <row r="217" spans="1:68" ht="27" hidden="1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32</v>
      </c>
      <c r="Y218" s="55">
        <f t="shared" si="36"/>
        <v>33.6</v>
      </c>
      <c r="Z218" s="41">
        <f t="shared" si="41"/>
        <v>9.1139999999999999E-2</v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35.360000000000007</v>
      </c>
      <c r="BN218" s="78">
        <f t="shared" si="38"/>
        <v>37.128000000000007</v>
      </c>
      <c r="BO218" s="78">
        <f t="shared" si="39"/>
        <v>7.3260073260073263E-2</v>
      </c>
      <c r="BP218" s="78">
        <f t="shared" si="40"/>
        <v>7.6923076923076941E-2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108</v>
      </c>
      <c r="Y219" s="55">
        <f t="shared" si="36"/>
        <v>108</v>
      </c>
      <c r="Z219" s="41">
        <f t="shared" si="41"/>
        <v>0.29294999999999999</v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119.60999999999999</v>
      </c>
      <c r="BN219" s="78">
        <f t="shared" si="38"/>
        <v>119.60999999999999</v>
      </c>
      <c r="BO219" s="78">
        <f t="shared" si="39"/>
        <v>0.24725274725274726</v>
      </c>
      <c r="BP219" s="78">
        <f t="shared" si="40"/>
        <v>0.24725274725274726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111.49212430821626</v>
      </c>
      <c r="Y220" s="43">
        <f>IFERROR(Y211/H211,"0")+IFERROR(Y212/H212,"0")+IFERROR(Y213/H213,"0")+IFERROR(Y214/H214,"0")+IFERROR(Y215/H215,"0")+IFERROR(Y216/H216,"0")+IFERROR(Y217/H217,"0")+IFERROR(Y218/H218,"0")+IFERROR(Y219/H219,"0")</f>
        <v>113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1.03491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412</v>
      </c>
      <c r="Y221" s="43">
        <f>IFERROR(SUM(Y211:Y219),"0")</f>
        <v>420.6</v>
      </c>
      <c r="Z221" s="42"/>
      <c r="AA221" s="67"/>
      <c r="AB221" s="67"/>
      <c r="AC221" s="67"/>
    </row>
    <row r="222" spans="1:68" ht="14.25" hidden="1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76</v>
      </c>
      <c r="Y223" s="55">
        <f>IFERROR(IF(X223="",0,CEILING((X223/$H223),1)*$H223),"")</f>
        <v>76.8</v>
      </c>
      <c r="Z223" s="41">
        <f>IFERROR(IF(Y223=0,"",ROUNDUP(Y223/H223,0)*0.00651),"")</f>
        <v>0.20832000000000001</v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83.980000000000018</v>
      </c>
      <c r="BN223" s="78">
        <f>IFERROR(Y223*I223/H223,"0")</f>
        <v>84.864000000000004</v>
      </c>
      <c r="BO223" s="78">
        <f>IFERROR(1/J223*(X223/H223),"0")</f>
        <v>0.17399267399267401</v>
      </c>
      <c r="BP223" s="78">
        <f>IFERROR(1/J223*(Y223/H223),"0")</f>
        <v>0.17582417582417584</v>
      </c>
    </row>
    <row r="224" spans="1:68" ht="27" hidden="1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31.666666666666668</v>
      </c>
      <c r="Y225" s="43">
        <f>IFERROR(Y223/H223,"0")+IFERROR(Y224/H224,"0")</f>
        <v>32</v>
      </c>
      <c r="Z225" s="43">
        <f>IFERROR(IF(Z223="",0,Z223),"0")+IFERROR(IF(Z224="",0,Z224),"0")</f>
        <v>0.20832000000000001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76</v>
      </c>
      <c r="Y226" s="43">
        <f>IFERROR(SUM(Y223:Y224),"0")</f>
        <v>76.8</v>
      </c>
      <c r="Z226" s="42"/>
      <c r="AA226" s="67"/>
      <c r="AB226" s="67"/>
      <c r="AC226" s="67"/>
    </row>
    <row r="227" spans="1:68" ht="16.5" hidden="1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hidden="1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hidden="1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idden="1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hidden="1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hidden="1" customHeight="1" x14ac:dyDescent="0.25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hidden="1" customHeight="1" x14ac:dyDescent="0.25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idden="1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hidden="1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hidden="1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hidden="1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hidden="1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hidden="1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idden="1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hidden="1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hidden="1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40</v>
      </c>
      <c r="Y257" s="55">
        <f>IFERROR(IF(X257="",0,CEILING((X257/$H257),1)*$H257),"")</f>
        <v>43.2</v>
      </c>
      <c r="Z257" s="41">
        <f>IFERROR(IF(Y257=0,"",ROUNDUP(Y257/H257,0)*0.01898),"")</f>
        <v>7.5920000000000001E-2</v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41.611111111111107</v>
      </c>
      <c r="BN257" s="78">
        <f>IFERROR(Y257*I257/H257,"0")</f>
        <v>44.94</v>
      </c>
      <c r="BO257" s="78">
        <f>IFERROR(1/J257*(X257/H257),"0")</f>
        <v>5.7870370370370364E-2</v>
      </c>
      <c r="BP257" s="78">
        <f>IFERROR(1/J257*(Y257/H257),"0")</f>
        <v>6.25E-2</v>
      </c>
    </row>
    <row r="258" spans="1:68" ht="37.5" hidden="1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hidden="1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hidden="1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hidden="1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hidden="1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hidden="1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hidden="1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hidden="1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hidden="1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hidden="1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hidden="1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hidden="1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hidden="1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hidden="1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hidden="1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hidden="1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hidden="1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idden="1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hidden="1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hidden="1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30</v>
      </c>
      <c r="Y308" s="55">
        <f t="shared" ref="Y308:Y314" si="52">IFERROR(IF(X308="",0,CEILING((X308/$H308),1)*$H308),"")</f>
        <v>33.6</v>
      </c>
      <c r="Z308" s="41">
        <f>IFERROR(IF(Y308=0,"",ROUNDUP(Y308/H308,0)*0.00902),"")</f>
        <v>7.2160000000000002E-2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31.928571428571427</v>
      </c>
      <c r="BN308" s="78">
        <f t="shared" ref="BN308:BN314" si="54">IFERROR(Y308*I308/H308,"0")</f>
        <v>35.76</v>
      </c>
      <c r="BO308" s="78">
        <f t="shared" ref="BO308:BO314" si="55">IFERROR(1/J308*(X308/H308),"0")</f>
        <v>5.4112554112554112E-2</v>
      </c>
      <c r="BP308" s="78">
        <f t="shared" ref="BP308:BP314" si="56">IFERROR(1/J308*(Y308/H308),"0")</f>
        <v>6.0606060606060608E-2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40</v>
      </c>
      <c r="Y309" s="55">
        <f t="shared" si="52"/>
        <v>42</v>
      </c>
      <c r="Z309" s="41">
        <f>IFERROR(IF(Y309=0,"",ROUNDUP(Y309/H309,0)*0.00902),"")</f>
        <v>9.0200000000000002E-2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42.571428571428562</v>
      </c>
      <c r="BN309" s="78">
        <f t="shared" si="54"/>
        <v>44.699999999999996</v>
      </c>
      <c r="BO309" s="78">
        <f t="shared" si="55"/>
        <v>7.2150072150072145E-2</v>
      </c>
      <c r="BP309" s="78">
        <f t="shared" si="56"/>
        <v>7.575757575757576E-2</v>
      </c>
    </row>
    <row r="310" spans="1:68" ht="27" hidden="1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hidden="1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hidden="1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hidden="1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hidden="1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16.666666666666664</v>
      </c>
      <c r="Y315" s="43">
        <f>IFERROR(Y308/H308,"0")+IFERROR(Y309/H309,"0")+IFERROR(Y310/H310,"0")+IFERROR(Y311/H311,"0")+IFERROR(Y312/H312,"0")+IFERROR(Y313/H313,"0")+IFERROR(Y314/H314,"0")</f>
        <v>18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0.16236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70</v>
      </c>
      <c r="Y316" s="43">
        <f>IFERROR(SUM(Y308:Y314),"0")</f>
        <v>75.599999999999994</v>
      </c>
      <c r="Z316" s="42"/>
      <c r="AA316" s="67"/>
      <c r="AB316" s="67"/>
      <c r="AC316" s="67"/>
    </row>
    <row r="317" spans="1:68" ht="14.25" hidden="1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hidden="1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hidden="1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70</v>
      </c>
      <c r="Y326" s="55">
        <f>IFERROR(IF(X326="",0,CEILING((X326/$H326),1)*$H326),"")</f>
        <v>75.600000000000009</v>
      </c>
      <c r="Z326" s="41">
        <f>IFERROR(IF(Y326=0,"",ROUNDUP(Y326/H326,0)*0.01898),"")</f>
        <v>0.17082</v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74.325000000000003</v>
      </c>
      <c r="BN326" s="78">
        <f>IFERROR(Y326*I326/H326,"0")</f>
        <v>80.271000000000001</v>
      </c>
      <c r="BO326" s="78">
        <f>IFERROR(1/J326*(X326/H326),"0")</f>
        <v>0.13020833333333331</v>
      </c>
      <c r="BP326" s="78">
        <f>IFERROR(1/J326*(Y326/H326),"0")</f>
        <v>0.140625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30</v>
      </c>
      <c r="Y327" s="55">
        <f>IFERROR(IF(X327="",0,CEILING((X327/$H327),1)*$H327),"")</f>
        <v>31.2</v>
      </c>
      <c r="Z327" s="41">
        <f>IFERROR(IF(Y327=0,"",ROUNDUP(Y327/H327,0)*0.01898),"")</f>
        <v>7.5920000000000001E-2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31.996153846153849</v>
      </c>
      <c r="BN327" s="78">
        <f>IFERROR(Y327*I327/H327,"0")</f>
        <v>33.276000000000003</v>
      </c>
      <c r="BO327" s="78">
        <f>IFERROR(1/J327*(X327/H327),"0")</f>
        <v>6.0096153846153848E-2</v>
      </c>
      <c r="BP327" s="78">
        <f>IFERROR(1/J327*(Y327/H327),"0")</f>
        <v>6.25E-2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21.703296703296701</v>
      </c>
      <c r="Y329" s="43">
        <f>IFERROR(Y326/H326,"0")+IFERROR(Y327/H327,"0")+IFERROR(Y328/H328,"0")</f>
        <v>23</v>
      </c>
      <c r="Z329" s="43">
        <f>IFERROR(IF(Z326="",0,Z326),"0")+IFERROR(IF(Z327="",0,Z327),"0")+IFERROR(IF(Z328="",0,Z328),"0")</f>
        <v>0.43654000000000004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180</v>
      </c>
      <c r="Y330" s="43">
        <f>IFERROR(SUM(Y326:Y328),"0")</f>
        <v>190.8</v>
      </c>
      <c r="Z330" s="42"/>
      <c r="AA330" s="67"/>
      <c r="AB330" s="67"/>
      <c r="AC330" s="67"/>
    </row>
    <row r="331" spans="1:68" ht="14.25" hidden="1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hidden="1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hidden="1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hidden="1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hidden="1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hidden="1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idden="1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hidden="1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hidden="1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hidden="1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40</v>
      </c>
      <c r="Y346" s="55">
        <f>IFERROR(IF(X346="",0,CEILING((X346/$H346),1)*$H346),"")</f>
        <v>40.5</v>
      </c>
      <c r="Z346" s="41">
        <f>IFERROR(IF(Y346=0,"",ROUNDUP(Y346/H346,0)*0.01898),"")</f>
        <v>9.4899999999999998E-2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42.562962962962963</v>
      </c>
      <c r="BN346" s="78">
        <f>IFERROR(Y346*I346/H346,"0")</f>
        <v>43.095000000000006</v>
      </c>
      <c r="BO346" s="78">
        <f>IFERROR(1/J346*(X346/H346),"0")</f>
        <v>7.7160493827160503E-2</v>
      </c>
      <c r="BP346" s="78">
        <f>IFERROR(1/J346*(Y346/H346),"0")</f>
        <v>7.8125E-2</v>
      </c>
    </row>
    <row r="347" spans="1:68" ht="27" hidden="1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4.9382716049382722</v>
      </c>
      <c r="Y349" s="43">
        <f>IFERROR(Y346/H346,"0")+IFERROR(Y347/H347,"0")+IFERROR(Y348/H348,"0")</f>
        <v>5</v>
      </c>
      <c r="Z349" s="43">
        <f>IFERROR(IF(Z346="",0,Z346),"0")+IFERROR(IF(Z347="",0,Z347),"0")+IFERROR(IF(Z348="",0,Z348),"0")</f>
        <v>9.4899999999999998E-2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40</v>
      </c>
      <c r="Y350" s="43">
        <f>IFERROR(SUM(Y346:Y348),"0")</f>
        <v>40.5</v>
      </c>
      <c r="Z350" s="42"/>
      <c r="AA350" s="67"/>
      <c r="AB350" s="67"/>
      <c r="AC350" s="67"/>
    </row>
    <row r="351" spans="1:68" ht="27.75" hidden="1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hidden="1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hidden="1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2880</v>
      </c>
      <c r="Y354" s="55">
        <f t="shared" ref="Y354:Y360" si="57">IFERROR(IF(X354="",0,CEILING((X354/$H354),1)*$H354),"")</f>
        <v>2880</v>
      </c>
      <c r="Z354" s="41">
        <f>IFERROR(IF(Y354=0,"",ROUNDUP(Y354/H354,0)*0.02175),"")</f>
        <v>4.1760000000000002</v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2972.1600000000003</v>
      </c>
      <c r="BN354" s="78">
        <f t="shared" ref="BN354:BN360" si="59">IFERROR(Y354*I354/H354,"0")</f>
        <v>2972.1600000000003</v>
      </c>
      <c r="BO354" s="78">
        <f t="shared" ref="BO354:BO360" si="60">IFERROR(1/J354*(X354/H354),"0")</f>
        <v>4</v>
      </c>
      <c r="BP354" s="78">
        <f t="shared" ref="BP354:BP360" si="61">IFERROR(1/J354*(Y354/H354),"0")</f>
        <v>4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2880</v>
      </c>
      <c r="Y355" s="55">
        <f t="shared" si="57"/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2972.1600000000003</v>
      </c>
      <c r="BN355" s="78">
        <f t="shared" si="59"/>
        <v>2972.1600000000003</v>
      </c>
      <c r="BO355" s="78">
        <f t="shared" si="60"/>
        <v>4</v>
      </c>
      <c r="BP355" s="78">
        <f t="shared" si="61"/>
        <v>4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3300</v>
      </c>
      <c r="Y356" s="55">
        <f t="shared" si="57"/>
        <v>3300</v>
      </c>
      <c r="Z356" s="41">
        <f>IFERROR(IF(Y356=0,"",ROUNDUP(Y356/H356,0)*0.02175),"")</f>
        <v>4.7849999999999993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3405.6</v>
      </c>
      <c r="BN356" s="78">
        <f t="shared" si="59"/>
        <v>3405.6</v>
      </c>
      <c r="BO356" s="78">
        <f t="shared" si="60"/>
        <v>4.583333333333333</v>
      </c>
      <c r="BP356" s="78">
        <f t="shared" si="61"/>
        <v>4.583333333333333</v>
      </c>
    </row>
    <row r="357" spans="1:68" ht="37.5" hidden="1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hidden="1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25</v>
      </c>
      <c r="Y359" s="55">
        <f t="shared" si="57"/>
        <v>25</v>
      </c>
      <c r="Z359" s="41">
        <f>IFERROR(IF(Y359=0,"",ROUNDUP(Y359/H359,0)*0.00902),"")</f>
        <v>4.5100000000000001E-2</v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26.05</v>
      </c>
      <c r="BN359" s="78">
        <f t="shared" si="59"/>
        <v>26.05</v>
      </c>
      <c r="BO359" s="78">
        <f t="shared" si="60"/>
        <v>3.787878787878788E-2</v>
      </c>
      <c r="BP359" s="78">
        <f t="shared" si="61"/>
        <v>3.787878787878788E-2</v>
      </c>
    </row>
    <row r="360" spans="1:68" ht="37.5" hidden="1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609</v>
      </c>
      <c r="Y361" s="43">
        <f>IFERROR(Y354/H354,"0")+IFERROR(Y355/H355,"0")+IFERROR(Y356/H356,"0")+IFERROR(Y357/H357,"0")+IFERROR(Y358/H358,"0")+IFERROR(Y359/H359,"0")+IFERROR(Y360/H360,"0")</f>
        <v>609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13.1821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9085</v>
      </c>
      <c r="Y362" s="43">
        <f>IFERROR(SUM(Y354:Y360),"0")</f>
        <v>9085</v>
      </c>
      <c r="Z362" s="42"/>
      <c r="AA362" s="67"/>
      <c r="AB362" s="67"/>
      <c r="AC362" s="67"/>
    </row>
    <row r="363" spans="1:68" ht="14.25" hidden="1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3600</v>
      </c>
      <c r="Y364" s="55">
        <f>IFERROR(IF(X364="",0,CEILING((X364/$H364),1)*$H364),"")</f>
        <v>3600</v>
      </c>
      <c r="Z364" s="41">
        <f>IFERROR(IF(Y364=0,"",ROUNDUP(Y364/H364,0)*0.02175),"")</f>
        <v>5.22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3715.2</v>
      </c>
      <c r="BN364" s="78">
        <f>IFERROR(Y364*I364/H364,"0")</f>
        <v>3715.2</v>
      </c>
      <c r="BO364" s="78">
        <f>IFERROR(1/J364*(X364/H364),"0")</f>
        <v>5</v>
      </c>
      <c r="BP364" s="78">
        <f>IFERROR(1/J364*(Y364/H364),"0")</f>
        <v>5</v>
      </c>
    </row>
    <row r="365" spans="1:68" ht="16.5" hidden="1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240</v>
      </c>
      <c r="Y366" s="43">
        <f>IFERROR(Y364/H364,"0")+IFERROR(Y365/H365,"0")</f>
        <v>240</v>
      </c>
      <c r="Z366" s="43">
        <f>IFERROR(IF(Z364="",0,Z364),"0")+IFERROR(IF(Z365="",0,Z365),"0")</f>
        <v>5.22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3600</v>
      </c>
      <c r="Y367" s="43">
        <f>IFERROR(SUM(Y364:Y365),"0")</f>
        <v>3600</v>
      </c>
      <c r="Z367" s="42"/>
      <c r="AA367" s="67"/>
      <c r="AB367" s="67"/>
      <c r="AC367" s="67"/>
    </row>
    <row r="368" spans="1:68" ht="14.25" hidden="1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350</v>
      </c>
      <c r="Y369" s="55">
        <f>IFERROR(IF(X369="",0,CEILING((X369/$H369),1)*$H369),"")</f>
        <v>351</v>
      </c>
      <c r="Z369" s="41">
        <f>IFERROR(IF(Y369=0,"",ROUNDUP(Y369/H369,0)*0.01898),"")</f>
        <v>0.74021999999999999</v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370.41666666666669</v>
      </c>
      <c r="BN369" s="78">
        <f>IFERROR(Y369*I369/H369,"0")</f>
        <v>371.47500000000002</v>
      </c>
      <c r="BO369" s="78">
        <f>IFERROR(1/J369*(X369/H369),"0")</f>
        <v>0.60763888888888884</v>
      </c>
      <c r="BP369" s="78">
        <f>IFERROR(1/J369*(Y369/H369),"0")</f>
        <v>0.609375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480</v>
      </c>
      <c r="Y370" s="55">
        <f>IFERROR(IF(X370="",0,CEILING((X370/$H370),1)*$H370),"")</f>
        <v>486</v>
      </c>
      <c r="Z370" s="41">
        <f>IFERROR(IF(Y370=0,"",ROUNDUP(Y370/H370,0)*0.01898),"")</f>
        <v>1.0249200000000001</v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507.68</v>
      </c>
      <c r="BN370" s="78">
        <f>IFERROR(Y370*I370/H370,"0")</f>
        <v>514.02600000000007</v>
      </c>
      <c r="BO370" s="78">
        <f>IFERROR(1/J370*(X370/H370),"0")</f>
        <v>0.83333333333333337</v>
      </c>
      <c r="BP370" s="78">
        <f>IFERROR(1/J370*(Y370/H370),"0")</f>
        <v>0.84375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92.222222222222229</v>
      </c>
      <c r="Y371" s="43">
        <f>IFERROR(Y369/H369,"0")+IFERROR(Y370/H370,"0")</f>
        <v>93</v>
      </c>
      <c r="Z371" s="43">
        <f>IFERROR(IF(Z369="",0,Z369),"0")+IFERROR(IF(Z370="",0,Z370),"0")</f>
        <v>1.7651400000000002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830</v>
      </c>
      <c r="Y372" s="43">
        <f>IFERROR(SUM(Y369:Y370),"0")</f>
        <v>837</v>
      </c>
      <c r="Z372" s="42"/>
      <c r="AA372" s="67"/>
      <c r="AB372" s="67"/>
      <c r="AC372" s="67"/>
    </row>
    <row r="373" spans="1:68" ht="14.25" hidden="1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170</v>
      </c>
      <c r="Y374" s="55">
        <f>IFERROR(IF(X374="",0,CEILING((X374/$H374),1)*$H374),"")</f>
        <v>171</v>
      </c>
      <c r="Z374" s="41">
        <f>IFERROR(IF(Y374=0,"",ROUNDUP(Y374/H374,0)*0.01898),"")</f>
        <v>0.36062</v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179.80333333333334</v>
      </c>
      <c r="BN374" s="78">
        <f>IFERROR(Y374*I374/H374,"0")</f>
        <v>180.86099999999999</v>
      </c>
      <c r="BO374" s="78">
        <f>IFERROR(1/J374*(X374/H374),"0")</f>
        <v>0.2951388888888889</v>
      </c>
      <c r="BP374" s="78">
        <f>IFERROR(1/J374*(Y374/H374),"0")</f>
        <v>0.296875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18.888888888888889</v>
      </c>
      <c r="Y375" s="43">
        <f>IFERROR(Y374/H374,"0")</f>
        <v>19</v>
      </c>
      <c r="Z375" s="43">
        <f>IFERROR(IF(Z374="",0,Z374),"0")</f>
        <v>0.36062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170</v>
      </c>
      <c r="Y376" s="43">
        <f>IFERROR(SUM(Y374:Y374),"0")</f>
        <v>171</v>
      </c>
      <c r="Z376" s="42"/>
      <c r="AA376" s="67"/>
      <c r="AB376" s="67"/>
      <c r="AC376" s="67"/>
    </row>
    <row r="377" spans="1:68" ht="16.5" hidden="1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hidden="1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hidden="1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hidden="1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hidden="1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hidden="1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hidden="1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150</v>
      </c>
      <c r="Y386" s="55">
        <f>IFERROR(IF(X386="",0,CEILING((X386/$H386),1)*$H386),"")</f>
        <v>153.29999999999998</v>
      </c>
      <c r="Z386" s="41">
        <f>IFERROR(IF(Y386=0,"",ROUNDUP(Y386/H386,0)*0.00902),"")</f>
        <v>0.31569999999999998</v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159.24657534246575</v>
      </c>
      <c r="BN386" s="78">
        <f>IFERROR(Y386*I386/H386,"0")</f>
        <v>162.75</v>
      </c>
      <c r="BO386" s="78">
        <f>IFERROR(1/J386*(X386/H386),"0")</f>
        <v>0.25944375259443753</v>
      </c>
      <c r="BP386" s="78">
        <f>IFERROR(1/J386*(Y386/H386),"0")</f>
        <v>0.26515151515151514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34.246575342465754</v>
      </c>
      <c r="Y387" s="43">
        <f>IFERROR(Y386/H386,"0")</f>
        <v>35</v>
      </c>
      <c r="Z387" s="43">
        <f>IFERROR(IF(Z386="",0,Z386),"0")</f>
        <v>0.31569999999999998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150</v>
      </c>
      <c r="Y388" s="43">
        <f>IFERROR(SUM(Y386:Y386),"0")</f>
        <v>153.29999999999998</v>
      </c>
      <c r="Z388" s="42"/>
      <c r="AA388" s="67"/>
      <c r="AB388" s="67"/>
      <c r="AC388" s="67"/>
    </row>
    <row r="389" spans="1:68" ht="14.25" hidden="1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100</v>
      </c>
      <c r="Y390" s="55">
        <f>IFERROR(IF(X390="",0,CEILING((X390/$H390),1)*$H390),"")</f>
        <v>108</v>
      </c>
      <c r="Z390" s="41">
        <f>IFERROR(IF(Y390=0,"",ROUNDUP(Y390/H390,0)*0.01898),"")</f>
        <v>0.22776000000000002</v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105.76666666666667</v>
      </c>
      <c r="BN390" s="78">
        <f>IFERROR(Y390*I390/H390,"0")</f>
        <v>114.22799999999999</v>
      </c>
      <c r="BO390" s="78">
        <f>IFERROR(1/J390*(X390/H390),"0")</f>
        <v>0.1736111111111111</v>
      </c>
      <c r="BP390" s="78">
        <f>IFERROR(1/J390*(Y390/H390),"0")</f>
        <v>0.1875</v>
      </c>
    </row>
    <row r="391" spans="1:68" ht="27" hidden="1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11.111111111111111</v>
      </c>
      <c r="Y392" s="43">
        <f>IFERROR(Y390/H390,"0")+IFERROR(Y391/H391,"0")</f>
        <v>12</v>
      </c>
      <c r="Z392" s="43">
        <f>IFERROR(IF(Z390="",0,Z390),"0")+IFERROR(IF(Z391="",0,Z391),"0")</f>
        <v>0.22776000000000002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100</v>
      </c>
      <c r="Y393" s="43">
        <f>IFERROR(SUM(Y390:Y391),"0")</f>
        <v>108</v>
      </c>
      <c r="Z393" s="42"/>
      <c r="AA393" s="67"/>
      <c r="AB393" s="67"/>
      <c r="AC393" s="67"/>
    </row>
    <row r="394" spans="1:68" ht="14.25" hidden="1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60</v>
      </c>
      <c r="Y395" s="55">
        <f>IFERROR(IF(X395="",0,CEILING((X395/$H395),1)*$H395),"")</f>
        <v>63</v>
      </c>
      <c r="Z395" s="41">
        <f>IFERROR(IF(Y395=0,"",ROUNDUP(Y395/H395,0)*0.01898),"")</f>
        <v>0.13286000000000001</v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62.900000000000006</v>
      </c>
      <c r="BN395" s="78">
        <f>IFERROR(Y395*I395/H395,"0")</f>
        <v>66.045000000000016</v>
      </c>
      <c r="BO395" s="78">
        <f>IFERROR(1/J395*(X395/H395),"0")</f>
        <v>0.10416666666666667</v>
      </c>
      <c r="BP395" s="78">
        <f>IFERROR(1/J395*(Y395/H395),"0")</f>
        <v>0.109375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6.666666666666667</v>
      </c>
      <c r="Y396" s="43">
        <f>IFERROR(Y395/H395,"0")</f>
        <v>7</v>
      </c>
      <c r="Z396" s="43">
        <f>IFERROR(IF(Z395="",0,Z395),"0")</f>
        <v>0.13286000000000001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60</v>
      </c>
      <c r="Y397" s="43">
        <f>IFERROR(SUM(Y395:Y395),"0")</f>
        <v>63</v>
      </c>
      <c r="Z397" s="42"/>
      <c r="AA397" s="67"/>
      <c r="AB397" s="67"/>
      <c r="AC397" s="67"/>
    </row>
    <row r="398" spans="1:68" ht="27.75" hidden="1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hidden="1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hidden="1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hidden="1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hidden="1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hidden="1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50</v>
      </c>
      <c r="Y404" s="55">
        <f t="shared" si="62"/>
        <v>54</v>
      </c>
      <c r="Z404" s="41">
        <f>IFERROR(IF(Y404=0,"",ROUNDUP(Y404/H404,0)*0.00902),"")</f>
        <v>9.0200000000000002E-2</v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51.944444444444443</v>
      </c>
      <c r="BN404" s="78">
        <f t="shared" si="64"/>
        <v>56.099999999999994</v>
      </c>
      <c r="BO404" s="78">
        <f t="shared" si="65"/>
        <v>7.0145903479236812E-2</v>
      </c>
      <c r="BP404" s="78">
        <f t="shared" si="66"/>
        <v>7.575757575757576E-2</v>
      </c>
    </row>
    <row r="405" spans="1:68" ht="27" hidden="1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hidden="1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hidden="1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hidden="1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hidden="1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hidden="1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9.2592592592592595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10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9.0200000000000002E-2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50</v>
      </c>
      <c r="Y412" s="43">
        <f>IFERROR(SUM(Y401:Y410),"0")</f>
        <v>54</v>
      </c>
      <c r="Z412" s="42"/>
      <c r="AA412" s="67"/>
      <c r="AB412" s="67"/>
      <c r="AC412" s="67"/>
    </row>
    <row r="413" spans="1:68" ht="14.25" hidden="1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hidden="1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hidden="1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hidden="1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hidden="1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hidden="1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hidden="1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150</v>
      </c>
      <c r="Y425" s="55">
        <f>IFERROR(IF(X425="",0,CEILING((X425/$H425),1)*$H425),"")</f>
        <v>151.20000000000002</v>
      </c>
      <c r="Z425" s="41">
        <f>IFERROR(IF(Y425=0,"",ROUNDUP(Y425/H425,0)*0.00902),"")</f>
        <v>0.25256000000000001</v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155.83333333333331</v>
      </c>
      <c r="BN425" s="78">
        <f>IFERROR(Y425*I425/H425,"0")</f>
        <v>157.08000000000001</v>
      </c>
      <c r="BO425" s="78">
        <f>IFERROR(1/J425*(X425/H425),"0")</f>
        <v>0.21043771043771042</v>
      </c>
      <c r="BP425" s="78">
        <f>IFERROR(1/J425*(Y425/H425),"0")</f>
        <v>0.21212121212121213</v>
      </c>
    </row>
    <row r="426" spans="1:68" ht="27" hidden="1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hidden="1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27.777777777777775</v>
      </c>
      <c r="Y429" s="43">
        <f>IFERROR(Y425/H425,"0")+IFERROR(Y426/H426,"0")+IFERROR(Y427/H427,"0")+IFERROR(Y428/H428,"0")</f>
        <v>28</v>
      </c>
      <c r="Z429" s="43">
        <f>IFERROR(IF(Z425="",0,Z425),"0")+IFERROR(IF(Z426="",0,Z426),"0")+IFERROR(IF(Z427="",0,Z427),"0")+IFERROR(IF(Z428="",0,Z428),"0")</f>
        <v>0.25256000000000001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150</v>
      </c>
      <c r="Y430" s="43">
        <f>IFERROR(SUM(Y425:Y428),"0")</f>
        <v>151.20000000000002</v>
      </c>
      <c r="Z430" s="42"/>
      <c r="AA430" s="67"/>
      <c r="AB430" s="67"/>
      <c r="AC430" s="67"/>
    </row>
    <row r="431" spans="1:68" ht="16.5" hidden="1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hidden="1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hidden="1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hidden="1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hidden="1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hidden="1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idden="1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hidden="1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hidden="1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hidden="1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hidden="1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hidden="1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hidden="1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320</v>
      </c>
      <c r="Y446" s="55">
        <f t="shared" si="68"/>
        <v>322.08000000000004</v>
      </c>
      <c r="Z446" s="41">
        <f t="shared" si="69"/>
        <v>0.72955999999999999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341.81818181818181</v>
      </c>
      <c r="BN446" s="78">
        <f t="shared" si="71"/>
        <v>344.04</v>
      </c>
      <c r="BO446" s="78">
        <f t="shared" si="72"/>
        <v>0.58275058275058278</v>
      </c>
      <c r="BP446" s="78">
        <f t="shared" si="73"/>
        <v>0.58653846153846168</v>
      </c>
    </row>
    <row r="447" spans="1:68" ht="16.5" hidden="1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280</v>
      </c>
      <c r="Y448" s="55">
        <f t="shared" si="68"/>
        <v>285.12</v>
      </c>
      <c r="Z448" s="41">
        <f t="shared" si="69"/>
        <v>0.64583999999999997</v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299.09090909090907</v>
      </c>
      <c r="BN448" s="78">
        <f t="shared" si="71"/>
        <v>304.55999999999995</v>
      </c>
      <c r="BO448" s="78">
        <f t="shared" si="72"/>
        <v>0.50990675990675993</v>
      </c>
      <c r="BP448" s="78">
        <f t="shared" si="73"/>
        <v>0.51923076923076927</v>
      </c>
    </row>
    <row r="449" spans="1:68" ht="16.5" hidden="1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hidden="1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hidden="1" customHeight="1" x14ac:dyDescent="0.25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hidden="1" customHeight="1" x14ac:dyDescent="0.25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hidden="1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hidden="1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hidden="1" customHeight="1" x14ac:dyDescent="0.25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113.63636363636363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115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1.3754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600</v>
      </c>
      <c r="Y458" s="43">
        <f>IFERROR(SUM(Y444:Y456),"0")</f>
        <v>607.20000000000005</v>
      </c>
      <c r="Z458" s="42"/>
      <c r="AA458" s="67"/>
      <c r="AB458" s="67"/>
      <c r="AC458" s="67"/>
    </row>
    <row r="459" spans="1:68" ht="14.25" hidden="1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310</v>
      </c>
      <c r="Y460" s="55">
        <f>IFERROR(IF(X460="",0,CEILING((X460/$H460),1)*$H460),"")</f>
        <v>311.52000000000004</v>
      </c>
      <c r="Z460" s="41">
        <f>IFERROR(IF(Y460=0,"",ROUNDUP(Y460/H460,0)*0.01196),"")</f>
        <v>0.70564000000000004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331.13636363636357</v>
      </c>
      <c r="BN460" s="78">
        <f>IFERROR(Y460*I460/H460,"0")</f>
        <v>332.76</v>
      </c>
      <c r="BO460" s="78">
        <f>IFERROR(1/J460*(X460/H460),"0")</f>
        <v>0.56453962703962701</v>
      </c>
      <c r="BP460" s="78">
        <f>IFERROR(1/J460*(Y460/H460),"0")</f>
        <v>0.5673076923076924</v>
      </c>
    </row>
    <row r="461" spans="1:68" ht="16.5" hidden="1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hidden="1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58.712121212121211</v>
      </c>
      <c r="Y463" s="43">
        <f>IFERROR(Y460/H460,"0")+IFERROR(Y461/H461,"0")+IFERROR(Y462/H462,"0")</f>
        <v>59.000000000000007</v>
      </c>
      <c r="Z463" s="43">
        <f>IFERROR(IF(Z460="",0,Z460),"0")+IFERROR(IF(Z461="",0,Z461),"0")+IFERROR(IF(Z462="",0,Z462),"0")</f>
        <v>0.70564000000000004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310</v>
      </c>
      <c r="Y464" s="43">
        <f>IFERROR(SUM(Y460:Y462),"0")</f>
        <v>311.52000000000004</v>
      </c>
      <c r="Z464" s="42"/>
      <c r="AA464" s="67"/>
      <c r="AB464" s="67"/>
      <c r="AC464" s="67"/>
    </row>
    <row r="465" spans="1:68" ht="14.25" hidden="1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110</v>
      </c>
      <c r="Y466" s="55">
        <f t="shared" ref="Y466:Y472" si="74">IFERROR(IF(X466="",0,CEILING((X466/$H466),1)*$H466),"")</f>
        <v>110.88000000000001</v>
      </c>
      <c r="Z466" s="41">
        <f>IFERROR(IF(Y466=0,"",ROUNDUP(Y466/H466,0)*0.01196),"")</f>
        <v>0.25115999999999999</v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117.49999999999999</v>
      </c>
      <c r="BN466" s="78">
        <f t="shared" ref="BN466:BN472" si="76">IFERROR(Y466*I466/H466,"0")</f>
        <v>118.44</v>
      </c>
      <c r="BO466" s="78">
        <f t="shared" ref="BO466:BO472" si="77">IFERROR(1/J466*(X466/H466),"0")</f>
        <v>0.20032051282051283</v>
      </c>
      <c r="BP466" s="78">
        <f t="shared" ref="BP466:BP472" si="78">IFERROR(1/J466*(Y466/H466),"0")</f>
        <v>0.20192307692307693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70</v>
      </c>
      <c r="Y467" s="55">
        <f t="shared" si="74"/>
        <v>73.92</v>
      </c>
      <c r="Z467" s="41">
        <f>IFERROR(IF(Y467=0,"",ROUNDUP(Y467/H467,0)*0.01196),"")</f>
        <v>0.16744000000000001</v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74.772727272727266</v>
      </c>
      <c r="BN467" s="78">
        <f t="shared" si="76"/>
        <v>78.959999999999994</v>
      </c>
      <c r="BO467" s="78">
        <f t="shared" si="77"/>
        <v>0.12747668997668998</v>
      </c>
      <c r="BP467" s="78">
        <f t="shared" si="78"/>
        <v>0.13461538461538464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140</v>
      </c>
      <c r="Y468" s="55">
        <f t="shared" si="74"/>
        <v>142.56</v>
      </c>
      <c r="Z468" s="41">
        <f>IFERROR(IF(Y468=0,"",ROUNDUP(Y468/H468,0)*0.01196),"")</f>
        <v>0.32291999999999998</v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149.54545454545453</v>
      </c>
      <c r="BN468" s="78">
        <f t="shared" si="76"/>
        <v>152.27999999999997</v>
      </c>
      <c r="BO468" s="78">
        <f t="shared" si="77"/>
        <v>0.25495337995337997</v>
      </c>
      <c r="BP468" s="78">
        <f t="shared" si="78"/>
        <v>0.25961538461538464</v>
      </c>
    </row>
    <row r="469" spans="1:68" ht="27" hidden="1" customHeight="1" x14ac:dyDescent="0.25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hidden="1" customHeight="1" x14ac:dyDescent="0.25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hidden="1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hidden="1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60.606060606060609</v>
      </c>
      <c r="Y473" s="43">
        <f>IFERROR(Y466/H466,"0")+IFERROR(Y467/H467,"0")+IFERROR(Y468/H468,"0")+IFERROR(Y469/H469,"0")+IFERROR(Y470/H470,"0")+IFERROR(Y471/H471,"0")+IFERROR(Y472/H472,"0")</f>
        <v>62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0.74151999999999996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320</v>
      </c>
      <c r="Y474" s="43">
        <f>IFERROR(SUM(Y466:Y472),"0")</f>
        <v>327.36</v>
      </c>
      <c r="Z474" s="42"/>
      <c r="AA474" s="67"/>
      <c r="AB474" s="67"/>
      <c r="AC474" s="67"/>
    </row>
    <row r="475" spans="1:68" ht="14.25" hidden="1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hidden="1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hidden="1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idden="1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hidden="1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hidden="1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hidden="1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hidden="1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hidden="1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hidden="1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hidden="1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hidden="1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hidden="1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hidden="1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hidden="1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75</v>
      </c>
      <c r="Y501" s="55">
        <f>IFERROR(IF(X501="",0,CEILING((X501/$H501),1)*$H501),"")</f>
        <v>75.600000000000009</v>
      </c>
      <c r="Z501" s="41">
        <f>IFERROR(IF(Y501=0,"",ROUNDUP(Y501/H501,0)*0.00902),"")</f>
        <v>0.16236</v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79.821428571428569</v>
      </c>
      <c r="BN501" s="78">
        <f>IFERROR(Y501*I501/H501,"0")</f>
        <v>80.459999999999994</v>
      </c>
      <c r="BO501" s="78">
        <f>IFERROR(1/J501*(X501/H501),"0")</f>
        <v>0.13528138528138528</v>
      </c>
      <c r="BP501" s="78">
        <f>IFERROR(1/J501*(Y501/H501),"0")</f>
        <v>0.13636363636363635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60</v>
      </c>
      <c r="Y502" s="55">
        <f>IFERROR(IF(X502="",0,CEILING((X502/$H502),1)*$H502),"")</f>
        <v>63</v>
      </c>
      <c r="Z502" s="41">
        <f>IFERROR(IF(Y502=0,"",ROUNDUP(Y502/H502,0)*0.00902),"")</f>
        <v>0.1353</v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63.857142857142854</v>
      </c>
      <c r="BN502" s="78">
        <f>IFERROR(Y502*I502/H502,"0")</f>
        <v>67.049999999999983</v>
      </c>
      <c r="BO502" s="78">
        <f>IFERROR(1/J502*(X502/H502),"0")</f>
        <v>0.10822510822510822</v>
      </c>
      <c r="BP502" s="78">
        <f>IFERROR(1/J502*(Y502/H502),"0")</f>
        <v>0.11363636363636365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32.142857142857139</v>
      </c>
      <c r="Y503" s="43">
        <f>IFERROR(Y501/H501,"0")+IFERROR(Y502/H502,"0")</f>
        <v>33</v>
      </c>
      <c r="Z503" s="43">
        <f>IFERROR(IF(Z501="",0,Z501),"0")+IFERROR(IF(Z502="",0,Z502),"0")</f>
        <v>0.29766000000000004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135</v>
      </c>
      <c r="Y504" s="43">
        <f>IFERROR(SUM(Y501:Y502),"0")</f>
        <v>138.60000000000002</v>
      </c>
      <c r="Z504" s="42"/>
      <c r="AA504" s="67"/>
      <c r="AB504" s="67"/>
      <c r="AC504" s="67"/>
    </row>
    <row r="505" spans="1:68" ht="14.25" hidden="1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hidden="1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idden="1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hidden="1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hidden="1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hidden="1" customHeight="1" x14ac:dyDescent="0.25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hidden="1" customHeight="1" x14ac:dyDescent="0.25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hidden="1" customHeight="1" x14ac:dyDescent="0.25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hidden="1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hidden="1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hidden="1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hidden="1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hidden="1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18035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18142.920000000002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18759.714897929836</v>
      </c>
      <c r="Y523" s="43">
        <f>IFERROR(SUM(BN22:BN519),"0")</f>
        <v>18873.971999999994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27</v>
      </c>
      <c r="Y524" s="44">
        <f>ROUNDUP(SUM(BP22:BP519),0)</f>
        <v>28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19434.714897929836</v>
      </c>
      <c r="Y525" s="43">
        <f>GrossWeightTotalR+PalletQtyTotalR*25</f>
        <v>19573.971999999994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1847.083846787496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1865</v>
      </c>
      <c r="Z526" s="42"/>
      <c r="AA526" s="67"/>
      <c r="AB526" s="67"/>
      <c r="AC526" s="67"/>
    </row>
    <row r="527" spans="1:68" ht="14.25" hidden="1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29.874319999999997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192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66</v>
      </c>
      <c r="G532" s="52">
        <f>IFERROR(Y135*1,"0")+IFERROR(Y136*1,"0")+IFERROR(Y140*1,"0")+IFERROR(Y141*1,"0")+IFERROR(Y145*1,"0")+IFERROR(Y146*1,"0")</f>
        <v>193.04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92.4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1642.2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43.2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266.39999999999998</v>
      </c>
      <c r="T532" s="52">
        <f>IFERROR(Y346*1,"0")+IFERROR(Y347*1,"0")+IFERROR(Y348*1,"0")</f>
        <v>40.5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13693</v>
      </c>
      <c r="V532" s="52">
        <f>IFERROR(Y379*1,"0")+IFERROR(Y380*1,"0")+IFERROR(Y381*1,"0")+IFERROR(Y382*1,"0")+IFERROR(Y386*1,"0")+IFERROR(Y390*1,"0")+IFERROR(Y391*1,"0")+IFERROR(Y395*1,"0")</f>
        <v>324.29999999999995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54</v>
      </c>
      <c r="X532" s="52">
        <f>IFERROR(Y420*1,"0")+IFERROR(Y421*1,"0")+IFERROR(Y425*1,"0")+IFERROR(Y426*1,"0")+IFERROR(Y427*1,"0")+IFERROR(Y428*1,"0")</f>
        <v>151.20000000000002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1246.0800000000002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138.60000000000002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847,08"/>
        <filter val="100,00"/>
        <filter val="108,00"/>
        <filter val="11,11"/>
        <filter val="110,00"/>
        <filter val="111,49"/>
        <filter val="113,64"/>
        <filter val="120,00"/>
        <filter val="13,33"/>
        <filter val="135,00"/>
        <filter val="140,00"/>
        <filter val="15,38"/>
        <filter val="150,00"/>
        <filter val="16,67"/>
        <filter val="170,00"/>
        <filter val="18 035,00"/>
        <filter val="18 759,71"/>
        <filter val="18,89"/>
        <filter val="180,00"/>
        <filter val="19 434,71"/>
        <filter val="192,59"/>
        <filter val="2 880,00"/>
        <filter val="2,78"/>
        <filter val="20,00"/>
        <filter val="20,83"/>
        <filter val="21,43"/>
        <filter val="21,70"/>
        <filter val="21,88"/>
        <filter val="23,57"/>
        <filter val="235,00"/>
        <filter val="240,00"/>
        <filter val="25,00"/>
        <filter val="27"/>
        <filter val="27,78"/>
        <filter val="280,00"/>
        <filter val="3 300,00"/>
        <filter val="3 600,00"/>
        <filter val="3,70"/>
        <filter val="30,00"/>
        <filter val="300,00"/>
        <filter val="31,67"/>
        <filter val="310,00"/>
        <filter val="32,00"/>
        <filter val="32,14"/>
        <filter val="320,00"/>
        <filter val="34,25"/>
        <filter val="350,00"/>
        <filter val="4,94"/>
        <filter val="40,00"/>
        <filter val="405,00"/>
        <filter val="412,00"/>
        <filter val="480,00"/>
        <filter val="50,00"/>
        <filter val="54,00"/>
        <filter val="55,00"/>
        <filter val="58,71"/>
        <filter val="6,67"/>
        <filter val="60,00"/>
        <filter val="60,61"/>
        <filter val="600,00"/>
        <filter val="609,00"/>
        <filter val="66,00"/>
        <filter val="7,14"/>
        <filter val="70,00"/>
        <filter val="72,00"/>
        <filter val="75,00"/>
        <filter val="76,00"/>
        <filter val="80,00"/>
        <filter val="830,00"/>
        <filter val="9 085,00"/>
        <filter val="9,26"/>
        <filter val="90,00"/>
        <filter val="92,22"/>
      </filters>
    </filterColumn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2025-06-03T09:10:22Z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