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9B82C5-C39A-4907-A8F3-8C794374B03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N506" i="1" s="1"/>
  <c r="BO505" i="1"/>
  <c r="BM505" i="1"/>
  <c r="Y505" i="1"/>
  <c r="BP505" i="1" s="1"/>
  <c r="BO504" i="1"/>
  <c r="BM504" i="1"/>
  <c r="Y504" i="1"/>
  <c r="BN504" i="1" s="1"/>
  <c r="BO503" i="1"/>
  <c r="BM503" i="1"/>
  <c r="Y503" i="1"/>
  <c r="Y508" i="1" s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BN493" i="1" s="1"/>
  <c r="X491" i="1"/>
  <c r="X490" i="1"/>
  <c r="BO489" i="1"/>
  <c r="BM489" i="1"/>
  <c r="Y489" i="1"/>
  <c r="Z489" i="1" s="1"/>
  <c r="BO488" i="1"/>
  <c r="BM488" i="1"/>
  <c r="Y488" i="1"/>
  <c r="BN488" i="1" s="1"/>
  <c r="BO487" i="1"/>
  <c r="BM487" i="1"/>
  <c r="Z487" i="1"/>
  <c r="Y487" i="1"/>
  <c r="BP487" i="1" s="1"/>
  <c r="BO486" i="1"/>
  <c r="BM486" i="1"/>
  <c r="Y486" i="1"/>
  <c r="BN486" i="1" s="1"/>
  <c r="X484" i="1"/>
  <c r="X483" i="1"/>
  <c r="BP482" i="1"/>
  <c r="BO482" i="1"/>
  <c r="BM482" i="1"/>
  <c r="Z482" i="1"/>
  <c r="Y482" i="1"/>
  <c r="BN482" i="1" s="1"/>
  <c r="BO481" i="1"/>
  <c r="BM481" i="1"/>
  <c r="Y481" i="1"/>
  <c r="BP481" i="1" s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N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M463" i="1"/>
  <c r="Y463" i="1"/>
  <c r="P463" i="1"/>
  <c r="BO462" i="1"/>
  <c r="BM462" i="1"/>
  <c r="Y462" i="1"/>
  <c r="Z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Z452" i="1"/>
  <c r="Y452" i="1"/>
  <c r="BP452" i="1" s="1"/>
  <c r="P452" i="1"/>
  <c r="BO451" i="1"/>
  <c r="BM451" i="1"/>
  <c r="Y451" i="1"/>
  <c r="BP451" i="1" s="1"/>
  <c r="P451" i="1"/>
  <c r="BO450" i="1"/>
  <c r="BM450" i="1"/>
  <c r="Z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Y447" i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N440" i="1" s="1"/>
  <c r="P440" i="1"/>
  <c r="Y436" i="1"/>
  <c r="X436" i="1"/>
  <c r="X435" i="1"/>
  <c r="BO434" i="1"/>
  <c r="BN434" i="1"/>
  <c r="BM434" i="1"/>
  <c r="Z434" i="1"/>
  <c r="Z435" i="1" s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N422" i="1" s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Z416" i="1" s="1"/>
  <c r="P416" i="1"/>
  <c r="X413" i="1"/>
  <c r="X412" i="1"/>
  <c r="BO411" i="1"/>
  <c r="BM411" i="1"/>
  <c r="Z411" i="1"/>
  <c r="Y411" i="1"/>
  <c r="BP411" i="1" s="1"/>
  <c r="P411" i="1"/>
  <c r="BO410" i="1"/>
  <c r="BM410" i="1"/>
  <c r="Y410" i="1"/>
  <c r="BN410" i="1" s="1"/>
  <c r="P410" i="1"/>
  <c r="X408" i="1"/>
  <c r="X407" i="1"/>
  <c r="BO406" i="1"/>
  <c r="BM406" i="1"/>
  <c r="Y406" i="1"/>
  <c r="BN406" i="1" s="1"/>
  <c r="P406" i="1"/>
  <c r="BO405" i="1"/>
  <c r="BM405" i="1"/>
  <c r="Y405" i="1"/>
  <c r="BP405" i="1" s="1"/>
  <c r="P405" i="1"/>
  <c r="BO404" i="1"/>
  <c r="BM404" i="1"/>
  <c r="Z404" i="1"/>
  <c r="Y404" i="1"/>
  <c r="BP404" i="1" s="1"/>
  <c r="P404" i="1"/>
  <c r="BP403" i="1"/>
  <c r="BO403" i="1"/>
  <c r="BN403" i="1"/>
  <c r="BM403" i="1"/>
  <c r="Y403" i="1"/>
  <c r="Z403" i="1" s="1"/>
  <c r="P403" i="1"/>
  <c r="BO402" i="1"/>
  <c r="BM402" i="1"/>
  <c r="Y402" i="1"/>
  <c r="BN402" i="1" s="1"/>
  <c r="P402" i="1"/>
  <c r="BO401" i="1"/>
  <c r="BN401" i="1"/>
  <c r="BM401" i="1"/>
  <c r="Y401" i="1"/>
  <c r="BP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Z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BN387" i="1" s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Z376" i="1" s="1"/>
  <c r="P376" i="1"/>
  <c r="BO375" i="1"/>
  <c r="BM375" i="1"/>
  <c r="Y375" i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Y368" i="1" s="1"/>
  <c r="P366" i="1"/>
  <c r="BO365" i="1"/>
  <c r="BM365" i="1"/>
  <c r="Y365" i="1"/>
  <c r="BP365" i="1" s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N356" i="1" s="1"/>
  <c r="P356" i="1"/>
  <c r="BO355" i="1"/>
  <c r="BM355" i="1"/>
  <c r="Y355" i="1"/>
  <c r="BN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Z352" i="1"/>
  <c r="Y352" i="1"/>
  <c r="BN352" i="1" s="1"/>
  <c r="P352" i="1"/>
  <c r="BO351" i="1"/>
  <c r="BM351" i="1"/>
  <c r="Y351" i="1"/>
  <c r="BP351" i="1" s="1"/>
  <c r="P351" i="1"/>
  <c r="BO350" i="1"/>
  <c r="BM350" i="1"/>
  <c r="Z350" i="1"/>
  <c r="Y350" i="1"/>
  <c r="P350" i="1"/>
  <c r="X346" i="1"/>
  <c r="X345" i="1"/>
  <c r="BO344" i="1"/>
  <c r="BM344" i="1"/>
  <c r="Y344" i="1"/>
  <c r="BP344" i="1" s="1"/>
  <c r="P344" i="1"/>
  <c r="BO343" i="1"/>
  <c r="BN343" i="1"/>
  <c r="BM343" i="1"/>
  <c r="Y343" i="1"/>
  <c r="BP343" i="1" s="1"/>
  <c r="P343" i="1"/>
  <c r="BO342" i="1"/>
  <c r="BM342" i="1"/>
  <c r="Y342" i="1"/>
  <c r="BP342" i="1" s="1"/>
  <c r="P342" i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Y332" i="1" s="1"/>
  <c r="BO328" i="1"/>
  <c r="BM328" i="1"/>
  <c r="Y328" i="1"/>
  <c r="BP328" i="1" s="1"/>
  <c r="BO327" i="1"/>
  <c r="BM327" i="1"/>
  <c r="Y327" i="1"/>
  <c r="BN327" i="1" s="1"/>
  <c r="X325" i="1"/>
  <c r="X324" i="1"/>
  <c r="BO323" i="1"/>
  <c r="BM323" i="1"/>
  <c r="Y323" i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O315" i="1"/>
  <c r="BM315" i="1"/>
  <c r="Y315" i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P307" i="1"/>
  <c r="BP306" i="1"/>
  <c r="BO306" i="1"/>
  <c r="BN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Z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Z298" i="1" s="1"/>
  <c r="P298" i="1"/>
  <c r="BO297" i="1"/>
  <c r="BM297" i="1"/>
  <c r="Y297" i="1"/>
  <c r="P297" i="1"/>
  <c r="BO296" i="1"/>
  <c r="BM296" i="1"/>
  <c r="Y296" i="1"/>
  <c r="BN296" i="1" s="1"/>
  <c r="P296" i="1"/>
  <c r="BO295" i="1"/>
  <c r="BM295" i="1"/>
  <c r="Y295" i="1"/>
  <c r="P295" i="1"/>
  <c r="BO294" i="1"/>
  <c r="BM294" i="1"/>
  <c r="Z294" i="1"/>
  <c r="Y294" i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X282" i="1"/>
  <c r="X281" i="1"/>
  <c r="BO280" i="1"/>
  <c r="BN280" i="1"/>
  <c r="BM280" i="1"/>
  <c r="Y280" i="1"/>
  <c r="BP280" i="1" s="1"/>
  <c r="P280" i="1"/>
  <c r="X277" i="1"/>
  <c r="X276" i="1"/>
  <c r="BP275" i="1"/>
  <c r="BO275" i="1"/>
  <c r="BN275" i="1"/>
  <c r="BM275" i="1"/>
  <c r="Y275" i="1"/>
  <c r="Z275" i="1" s="1"/>
  <c r="P275" i="1"/>
  <c r="BP274" i="1"/>
  <c r="BO274" i="1"/>
  <c r="BN274" i="1"/>
  <c r="BM274" i="1"/>
  <c r="Y274" i="1"/>
  <c r="Z274" i="1" s="1"/>
  <c r="P274" i="1"/>
  <c r="BO273" i="1"/>
  <c r="BM273" i="1"/>
  <c r="Y273" i="1"/>
  <c r="P273" i="1"/>
  <c r="X270" i="1"/>
  <c r="X269" i="1"/>
  <c r="BO268" i="1"/>
  <c r="BM268" i="1"/>
  <c r="Y268" i="1"/>
  <c r="BN268" i="1" s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Z258" i="1" s="1"/>
  <c r="P258" i="1"/>
  <c r="BO257" i="1"/>
  <c r="BN257" i="1"/>
  <c r="BM257" i="1"/>
  <c r="Y257" i="1"/>
  <c r="BP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Z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P246" i="1"/>
  <c r="X244" i="1"/>
  <c r="X243" i="1"/>
  <c r="BO242" i="1"/>
  <c r="BM242" i="1"/>
  <c r="Y242" i="1"/>
  <c r="Z242" i="1" s="1"/>
  <c r="BP241" i="1"/>
  <c r="BO241" i="1"/>
  <c r="BM241" i="1"/>
  <c r="Y241" i="1"/>
  <c r="BN241" i="1" s="1"/>
  <c r="P241" i="1"/>
  <c r="X239" i="1"/>
  <c r="X238" i="1"/>
  <c r="BO237" i="1"/>
  <c r="BM237" i="1"/>
  <c r="Y237" i="1"/>
  <c r="Z237" i="1" s="1"/>
  <c r="P237" i="1"/>
  <c r="BO236" i="1"/>
  <c r="BM236" i="1"/>
  <c r="Y236" i="1"/>
  <c r="BP236" i="1" s="1"/>
  <c r="P236" i="1"/>
  <c r="X234" i="1"/>
  <c r="X233" i="1"/>
  <c r="BP232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Z229" i="1" s="1"/>
  <c r="P229" i="1"/>
  <c r="BO228" i="1"/>
  <c r="BM228" i="1"/>
  <c r="Y228" i="1"/>
  <c r="BP228" i="1" s="1"/>
  <c r="P228" i="1"/>
  <c r="BP227" i="1"/>
  <c r="BO227" i="1"/>
  <c r="BM227" i="1"/>
  <c r="Z227" i="1"/>
  <c r="Y227" i="1"/>
  <c r="BN227" i="1" s="1"/>
  <c r="P227" i="1"/>
  <c r="BO226" i="1"/>
  <c r="BM226" i="1"/>
  <c r="Y226" i="1"/>
  <c r="P226" i="1"/>
  <c r="X223" i="1"/>
  <c r="X222" i="1"/>
  <c r="BO221" i="1"/>
  <c r="BM221" i="1"/>
  <c r="Y221" i="1"/>
  <c r="BN221" i="1" s="1"/>
  <c r="P221" i="1"/>
  <c r="BO220" i="1"/>
  <c r="BM220" i="1"/>
  <c r="Y220" i="1"/>
  <c r="BN220" i="1" s="1"/>
  <c r="P220" i="1"/>
  <c r="X218" i="1"/>
  <c r="X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M210" i="1"/>
  <c r="Z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N199" i="1" s="1"/>
  <c r="P199" i="1"/>
  <c r="BO198" i="1"/>
  <c r="BM198" i="1"/>
  <c r="Y198" i="1"/>
  <c r="Z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Y190" i="1" s="1"/>
  <c r="P188" i="1"/>
  <c r="BO187" i="1"/>
  <c r="BM187" i="1"/>
  <c r="Y187" i="1"/>
  <c r="Z187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Y180" i="1" s="1"/>
  <c r="P178" i="1"/>
  <c r="BP177" i="1"/>
  <c r="BO177" i="1"/>
  <c r="BM177" i="1"/>
  <c r="Z177" i="1"/>
  <c r="Y177" i="1"/>
  <c r="BN177" i="1" s="1"/>
  <c r="P177" i="1"/>
  <c r="BO176" i="1"/>
  <c r="BM176" i="1"/>
  <c r="Y176" i="1"/>
  <c r="BN176" i="1" s="1"/>
  <c r="P176" i="1"/>
  <c r="X174" i="1"/>
  <c r="X173" i="1"/>
  <c r="BP172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N168" i="1" s="1"/>
  <c r="P168" i="1"/>
  <c r="BO167" i="1"/>
  <c r="BM167" i="1"/>
  <c r="Y167" i="1"/>
  <c r="P167" i="1"/>
  <c r="BO166" i="1"/>
  <c r="BM166" i="1"/>
  <c r="Y166" i="1"/>
  <c r="BN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Y161" i="1"/>
  <c r="X161" i="1"/>
  <c r="BO160" i="1"/>
  <c r="BN160" i="1"/>
  <c r="BM160" i="1"/>
  <c r="Z160" i="1"/>
  <c r="Z161" i="1" s="1"/>
  <c r="Y160" i="1"/>
  <c r="BP160" i="1" s="1"/>
  <c r="P160" i="1"/>
  <c r="X156" i="1"/>
  <c r="X155" i="1"/>
  <c r="BO154" i="1"/>
  <c r="BM154" i="1"/>
  <c r="Y154" i="1"/>
  <c r="Z154" i="1" s="1"/>
  <c r="P154" i="1"/>
  <c r="BO153" i="1"/>
  <c r="BM153" i="1"/>
  <c r="Y153" i="1"/>
  <c r="BN153" i="1" s="1"/>
  <c r="P153" i="1"/>
  <c r="BO152" i="1"/>
  <c r="BM152" i="1"/>
  <c r="Z152" i="1"/>
  <c r="Y152" i="1"/>
  <c r="P152" i="1"/>
  <c r="X150" i="1"/>
  <c r="X149" i="1"/>
  <c r="BO148" i="1"/>
  <c r="BM148" i="1"/>
  <c r="Y148" i="1"/>
  <c r="Y150" i="1" s="1"/>
  <c r="P148" i="1"/>
  <c r="X145" i="1"/>
  <c r="X144" i="1"/>
  <c r="BO143" i="1"/>
  <c r="BM143" i="1"/>
  <c r="Y143" i="1"/>
  <c r="BP143" i="1" s="1"/>
  <c r="P143" i="1"/>
  <c r="BO142" i="1"/>
  <c r="BM142" i="1"/>
  <c r="Y142" i="1"/>
  <c r="Z142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Y135" i="1" s="1"/>
  <c r="P133" i="1"/>
  <c r="BO132" i="1"/>
  <c r="BM132" i="1"/>
  <c r="Z132" i="1"/>
  <c r="Y132" i="1"/>
  <c r="BP132" i="1" s="1"/>
  <c r="P132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X124" i="1"/>
  <c r="X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Z120" i="1" s="1"/>
  <c r="P120" i="1"/>
  <c r="BO119" i="1"/>
  <c r="BM119" i="1"/>
  <c r="Y119" i="1"/>
  <c r="BP119" i="1" s="1"/>
  <c r="P119" i="1"/>
  <c r="BP118" i="1"/>
  <c r="BO118" i="1"/>
  <c r="BM118" i="1"/>
  <c r="Y118" i="1"/>
  <c r="P118" i="1"/>
  <c r="X116" i="1"/>
  <c r="X115" i="1"/>
  <c r="BO114" i="1"/>
  <c r="BM114" i="1"/>
  <c r="Y114" i="1"/>
  <c r="Z114" i="1" s="1"/>
  <c r="P114" i="1"/>
  <c r="BO113" i="1"/>
  <c r="BM113" i="1"/>
  <c r="Y113" i="1"/>
  <c r="BN113" i="1" s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Y108" i="1"/>
  <c r="Z108" i="1" s="1"/>
  <c r="P108" i="1"/>
  <c r="BO107" i="1"/>
  <c r="BM107" i="1"/>
  <c r="Y107" i="1"/>
  <c r="BN107" i="1" s="1"/>
  <c r="P107" i="1"/>
  <c r="BO106" i="1"/>
  <c r="BM106" i="1"/>
  <c r="Y106" i="1"/>
  <c r="Z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N99" i="1"/>
  <c r="BM99" i="1"/>
  <c r="Y99" i="1"/>
  <c r="Z99" i="1" s="1"/>
  <c r="P99" i="1"/>
  <c r="BO98" i="1"/>
  <c r="BM98" i="1"/>
  <c r="Y98" i="1"/>
  <c r="BN98" i="1" s="1"/>
  <c r="P98" i="1"/>
  <c r="BO97" i="1"/>
  <c r="BM97" i="1"/>
  <c r="Y97" i="1"/>
  <c r="BP97" i="1" s="1"/>
  <c r="P97" i="1"/>
  <c r="BP96" i="1"/>
  <c r="BO96" i="1"/>
  <c r="BM96" i="1"/>
  <c r="Z96" i="1"/>
  <c r="Y96" i="1"/>
  <c r="BN96" i="1" s="1"/>
  <c r="P96" i="1"/>
  <c r="BO95" i="1"/>
  <c r="BM95" i="1"/>
  <c r="Y95" i="1"/>
  <c r="Z95" i="1" s="1"/>
  <c r="X93" i="1"/>
  <c r="Y92" i="1"/>
  <c r="X92" i="1"/>
  <c r="BP91" i="1"/>
  <c r="BO91" i="1"/>
  <c r="BM91" i="1"/>
  <c r="Y91" i="1"/>
  <c r="BN91" i="1" s="1"/>
  <c r="P91" i="1"/>
  <c r="BO90" i="1"/>
  <c r="BM90" i="1"/>
  <c r="Y90" i="1"/>
  <c r="P90" i="1"/>
  <c r="BO89" i="1"/>
  <c r="BM89" i="1"/>
  <c r="Z89" i="1"/>
  <c r="Y89" i="1"/>
  <c r="P89" i="1"/>
  <c r="X86" i="1"/>
  <c r="X85" i="1"/>
  <c r="BP84" i="1"/>
  <c r="BO84" i="1"/>
  <c r="BN84" i="1"/>
  <c r="BM84" i="1"/>
  <c r="Y84" i="1"/>
  <c r="Z84" i="1" s="1"/>
  <c r="P84" i="1"/>
  <c r="BO83" i="1"/>
  <c r="BM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N75" i="1" s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N61" i="1" s="1"/>
  <c r="P61" i="1"/>
  <c r="X59" i="1"/>
  <c r="X58" i="1"/>
  <c r="BO57" i="1"/>
  <c r="BM57" i="1"/>
  <c r="Y57" i="1"/>
  <c r="Z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N41" i="1"/>
  <c r="BM41" i="1"/>
  <c r="Z41" i="1"/>
  <c r="Y41" i="1"/>
  <c r="P41" i="1"/>
  <c r="X37" i="1"/>
  <c r="X36" i="1"/>
  <c r="BO35" i="1"/>
  <c r="BM35" i="1"/>
  <c r="Y35" i="1"/>
  <c r="BN35" i="1" s="1"/>
  <c r="P35" i="1"/>
  <c r="X33" i="1"/>
  <c r="X32" i="1"/>
  <c r="BO31" i="1"/>
  <c r="BM31" i="1"/>
  <c r="Y31" i="1"/>
  <c r="BN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BN251" i="1" l="1"/>
  <c r="Z423" i="1"/>
  <c r="BN452" i="1"/>
  <c r="BN212" i="1"/>
  <c r="Z31" i="1"/>
  <c r="Z42" i="1"/>
  <c r="BP113" i="1"/>
  <c r="BN120" i="1"/>
  <c r="BP216" i="1"/>
  <c r="BN237" i="1"/>
  <c r="Z377" i="1"/>
  <c r="BN416" i="1"/>
  <c r="BP448" i="1"/>
  <c r="BN473" i="1"/>
  <c r="BP166" i="1"/>
  <c r="BN188" i="1"/>
  <c r="BP251" i="1"/>
  <c r="BP314" i="1"/>
  <c r="BP352" i="1"/>
  <c r="Z467" i="1"/>
  <c r="Z473" i="1"/>
  <c r="Z188" i="1"/>
  <c r="BP356" i="1"/>
  <c r="BP237" i="1"/>
  <c r="BP296" i="1"/>
  <c r="BP416" i="1"/>
  <c r="BP504" i="1"/>
  <c r="Z27" i="1"/>
  <c r="BP120" i="1"/>
  <c r="Z28" i="1"/>
  <c r="BP31" i="1"/>
  <c r="BP95" i="1"/>
  <c r="BP188" i="1"/>
  <c r="BN231" i="1"/>
  <c r="Z260" i="1"/>
  <c r="Z268" i="1"/>
  <c r="BN322" i="1"/>
  <c r="BP336" i="1"/>
  <c r="BN314" i="1"/>
  <c r="BN57" i="1"/>
  <c r="BN330" i="1"/>
  <c r="W524" i="1"/>
  <c r="BN494" i="1"/>
  <c r="BN52" i="1"/>
  <c r="BN28" i="1"/>
  <c r="Z53" i="1"/>
  <c r="Y189" i="1"/>
  <c r="BN198" i="1"/>
  <c r="BN248" i="1"/>
  <c r="BN289" i="1"/>
  <c r="BN304" i="1"/>
  <c r="BP322" i="1"/>
  <c r="BP387" i="1"/>
  <c r="BP486" i="1"/>
  <c r="Z212" i="1"/>
  <c r="BP370" i="1"/>
  <c r="Z399" i="1"/>
  <c r="Z468" i="1"/>
  <c r="BN95" i="1"/>
  <c r="BP198" i="1"/>
  <c r="BP220" i="1"/>
  <c r="Y277" i="1"/>
  <c r="BP304" i="1"/>
  <c r="Y44" i="1"/>
  <c r="BP53" i="1"/>
  <c r="BN142" i="1"/>
  <c r="Y162" i="1"/>
  <c r="BN214" i="1"/>
  <c r="BN228" i="1"/>
  <c r="Z331" i="1"/>
  <c r="Y371" i="1"/>
  <c r="BN399" i="1"/>
  <c r="BP410" i="1"/>
  <c r="Y500" i="1"/>
  <c r="O524" i="1"/>
  <c r="BN354" i="1"/>
  <c r="Z216" i="1"/>
  <c r="Y173" i="1"/>
  <c r="Z265" i="1"/>
  <c r="BN298" i="1"/>
  <c r="BN331" i="1"/>
  <c r="BN441" i="1"/>
  <c r="BP450" i="1"/>
  <c r="Y379" i="1"/>
  <c r="BP29" i="1"/>
  <c r="Z47" i="1"/>
  <c r="Z48" i="1" s="1"/>
  <c r="BP61" i="1"/>
  <c r="BN76" i="1"/>
  <c r="Z105" i="1"/>
  <c r="Y184" i="1"/>
  <c r="BP204" i="1"/>
  <c r="BP273" i="1"/>
  <c r="Z351" i="1"/>
  <c r="BN382" i="1"/>
  <c r="BP83" i="1"/>
  <c r="BN143" i="1"/>
  <c r="BP176" i="1"/>
  <c r="BN211" i="1"/>
  <c r="BN229" i="1"/>
  <c r="BP265" i="1"/>
  <c r="Y392" i="1"/>
  <c r="BN481" i="1"/>
  <c r="BP488" i="1"/>
  <c r="BP76" i="1"/>
  <c r="BP215" i="1"/>
  <c r="Y223" i="1"/>
  <c r="Y281" i="1"/>
  <c r="BP511" i="1"/>
  <c r="BN386" i="1"/>
  <c r="Z30" i="1"/>
  <c r="BP47" i="1"/>
  <c r="BP229" i="1"/>
  <c r="C524" i="1"/>
  <c r="Z74" i="1"/>
  <c r="Z168" i="1"/>
  <c r="Z171" i="1"/>
  <c r="BP182" i="1"/>
  <c r="Z256" i="1"/>
  <c r="BP308" i="1"/>
  <c r="Z329" i="1"/>
  <c r="Z405" i="1"/>
  <c r="Z498" i="1"/>
  <c r="BN27" i="1"/>
  <c r="BN30" i="1"/>
  <c r="BN105" i="1"/>
  <c r="Y115" i="1"/>
  <c r="BN236" i="1"/>
  <c r="BN242" i="1"/>
  <c r="BN260" i="1"/>
  <c r="Y333" i="1"/>
  <c r="Y358" i="1"/>
  <c r="BN353" i="1"/>
  <c r="Y388" i="1"/>
  <c r="BN417" i="1"/>
  <c r="Z524" i="1"/>
  <c r="Z505" i="1"/>
  <c r="BN329" i="1"/>
  <c r="BN405" i="1"/>
  <c r="BP446" i="1"/>
  <c r="Z112" i="1"/>
  <c r="Z121" i="1"/>
  <c r="BN154" i="1"/>
  <c r="BP171" i="1"/>
  <c r="BN203" i="1"/>
  <c r="Y234" i="1"/>
  <c r="BP242" i="1"/>
  <c r="BP256" i="1"/>
  <c r="Z342" i="1"/>
  <c r="Z366" i="1"/>
  <c r="Z424" i="1"/>
  <c r="BN505" i="1"/>
  <c r="BN47" i="1"/>
  <c r="BP74" i="1"/>
  <c r="BP98" i="1"/>
  <c r="BP168" i="1"/>
  <c r="BP192" i="1"/>
  <c r="Z284" i="1"/>
  <c r="Z285" i="1" s="1"/>
  <c r="BP298" i="1"/>
  <c r="BP329" i="1"/>
  <c r="Z360" i="1"/>
  <c r="Y389" i="1"/>
  <c r="BP402" i="1"/>
  <c r="BN411" i="1"/>
  <c r="Z451" i="1"/>
  <c r="Y476" i="1"/>
  <c r="Y490" i="1"/>
  <c r="Z499" i="1"/>
  <c r="J9" i="1"/>
  <c r="BP41" i="1"/>
  <c r="BN68" i="1"/>
  <c r="BN112" i="1"/>
  <c r="BN121" i="1"/>
  <c r="Y139" i="1"/>
  <c r="BP154" i="1"/>
  <c r="Z189" i="1"/>
  <c r="Y243" i="1"/>
  <c r="BP268" i="1"/>
  <c r="BP316" i="1"/>
  <c r="BN335" i="1"/>
  <c r="BN342" i="1"/>
  <c r="BP350" i="1"/>
  <c r="Y383" i="1"/>
  <c r="Y419" i="1"/>
  <c r="BN424" i="1"/>
  <c r="BP434" i="1"/>
  <c r="BP464" i="1"/>
  <c r="BN468" i="1"/>
  <c r="Z474" i="1"/>
  <c r="Z486" i="1"/>
  <c r="BN360" i="1"/>
  <c r="BP366" i="1"/>
  <c r="BN499" i="1"/>
  <c r="Z75" i="1"/>
  <c r="Y155" i="1"/>
  <c r="BN165" i="1"/>
  <c r="Z169" i="1"/>
  <c r="BN172" i="1"/>
  <c r="BN187" i="1"/>
  <c r="Z204" i="1"/>
  <c r="Z220" i="1"/>
  <c r="BP284" i="1"/>
  <c r="Z330" i="1"/>
  <c r="Z406" i="1"/>
  <c r="Y435" i="1"/>
  <c r="Z458" i="1"/>
  <c r="Z493" i="1"/>
  <c r="Y252" i="1"/>
  <c r="BP360" i="1"/>
  <c r="BN391" i="1"/>
  <c r="Y412" i="1"/>
  <c r="BP506" i="1"/>
  <c r="Y49" i="1"/>
  <c r="BN169" i="1"/>
  <c r="Z178" i="1"/>
  <c r="Z327" i="1"/>
  <c r="Z386" i="1"/>
  <c r="Z388" i="1" s="1"/>
  <c r="Y425" i="1"/>
  <c r="BN42" i="1"/>
  <c r="BP75" i="1"/>
  <c r="BP99" i="1"/>
  <c r="Z113" i="1"/>
  <c r="Z119" i="1"/>
  <c r="BN132" i="1"/>
  <c r="Y194" i="1"/>
  <c r="BP200" i="1"/>
  <c r="Z273" i="1"/>
  <c r="Z276" i="1" s="1"/>
  <c r="Y276" i="1"/>
  <c r="Z296" i="1"/>
  <c r="Y362" i="1"/>
  <c r="BN377" i="1"/>
  <c r="BP406" i="1"/>
  <c r="Y413" i="1"/>
  <c r="Z444" i="1"/>
  <c r="BP458" i="1"/>
  <c r="Y484" i="1"/>
  <c r="BP493" i="1"/>
  <c r="Y33" i="1"/>
  <c r="BN178" i="1"/>
  <c r="Y238" i="1"/>
  <c r="Y426" i="1"/>
  <c r="Z29" i="1"/>
  <c r="BN119" i="1"/>
  <c r="Z247" i="1"/>
  <c r="BN273" i="1"/>
  <c r="BP327" i="1"/>
  <c r="BP355" i="1"/>
  <c r="BN361" i="1"/>
  <c r="BN370" i="1"/>
  <c r="Z422" i="1"/>
  <c r="Z440" i="1"/>
  <c r="BN444" i="1"/>
  <c r="Z466" i="1"/>
  <c r="Z472" i="1"/>
  <c r="Z494" i="1"/>
  <c r="Y239" i="1"/>
  <c r="BN503" i="1"/>
  <c r="Z170" i="1"/>
  <c r="Y179" i="1"/>
  <c r="Z328" i="1"/>
  <c r="Z337" i="1"/>
  <c r="Y408" i="1"/>
  <c r="BN43" i="1"/>
  <c r="BP52" i="1"/>
  <c r="Z91" i="1"/>
  <c r="BP142" i="1"/>
  <c r="Z176" i="1"/>
  <c r="Y218" i="1"/>
  <c r="BP247" i="1"/>
  <c r="BN266" i="1"/>
  <c r="BP289" i="1"/>
  <c r="Z356" i="1"/>
  <c r="Z387" i="1"/>
  <c r="Z397" i="1"/>
  <c r="Z410" i="1"/>
  <c r="Z412" i="1" s="1"/>
  <c r="BP422" i="1"/>
  <c r="BP466" i="1"/>
  <c r="Z488" i="1"/>
  <c r="BN133" i="1"/>
  <c r="BN170" i="1"/>
  <c r="BN328" i="1"/>
  <c r="BN337" i="1"/>
  <c r="BN344" i="1"/>
  <c r="BN404" i="1"/>
  <c r="BP429" i="1"/>
  <c r="Z504" i="1"/>
  <c r="Y144" i="1"/>
  <c r="Z202" i="1"/>
  <c r="Y290" i="1"/>
  <c r="Y460" i="1"/>
  <c r="Y513" i="1"/>
  <c r="BP397" i="1"/>
  <c r="Y496" i="1"/>
  <c r="A10" i="1"/>
  <c r="F10" i="1"/>
  <c r="BN54" i="1"/>
  <c r="Z54" i="1"/>
  <c r="BP56" i="1"/>
  <c r="BP77" i="1"/>
  <c r="BN299" i="1"/>
  <c r="Z299" i="1"/>
  <c r="BN323" i="1"/>
  <c r="Z323" i="1"/>
  <c r="Z22" i="1"/>
  <c r="Z23" i="1" s="1"/>
  <c r="Z69" i="1"/>
  <c r="Y124" i="1"/>
  <c r="BN118" i="1"/>
  <c r="Z118" i="1"/>
  <c r="Z123" i="1" s="1"/>
  <c r="Z127" i="1"/>
  <c r="BP202" i="1"/>
  <c r="BP299" i="1"/>
  <c r="Y156" i="1"/>
  <c r="X515" i="1"/>
  <c r="BP100" i="1"/>
  <c r="BN100" i="1"/>
  <c r="BN22" i="1"/>
  <c r="BN69" i="1"/>
  <c r="Z100" i="1"/>
  <c r="Z107" i="1"/>
  <c r="Z109" i="1" s="1"/>
  <c r="BN127" i="1"/>
  <c r="I524" i="1"/>
  <c r="Z199" i="1"/>
  <c r="BP323" i="1"/>
  <c r="BP447" i="1"/>
  <c r="BN447" i="1"/>
  <c r="Z447" i="1"/>
  <c r="Z259" i="1"/>
  <c r="BP259" i="1"/>
  <c r="BN259" i="1"/>
  <c r="X516" i="1"/>
  <c r="Z64" i="1"/>
  <c r="Z97" i="1"/>
  <c r="Y233" i="1"/>
  <c r="Z303" i="1"/>
  <c r="Y311" i="1"/>
  <c r="Y310" i="1"/>
  <c r="BP303" i="1"/>
  <c r="BN303" i="1"/>
  <c r="X518" i="1"/>
  <c r="Y85" i="1"/>
  <c r="BP107" i="1"/>
  <c r="BP122" i="1"/>
  <c r="BN122" i="1"/>
  <c r="Z143" i="1"/>
  <c r="Z144" i="1" s="1"/>
  <c r="BP199" i="1"/>
  <c r="BP213" i="1"/>
  <c r="Z213" i="1"/>
  <c r="BN307" i="1"/>
  <c r="Z307" i="1"/>
  <c r="B524" i="1"/>
  <c r="BP22" i="1"/>
  <c r="Y24" i="1"/>
  <c r="BP230" i="1"/>
  <c r="Z230" i="1"/>
  <c r="BP54" i="1"/>
  <c r="BN64" i="1"/>
  <c r="BN97" i="1"/>
  <c r="Z153" i="1"/>
  <c r="Z155" i="1" s="1"/>
  <c r="BP297" i="1"/>
  <c r="BN297" i="1"/>
  <c r="Z297" i="1"/>
  <c r="Y80" i="1"/>
  <c r="BN230" i="1"/>
  <c r="BP249" i="1"/>
  <c r="BN249" i="1"/>
  <c r="BP267" i="1"/>
  <c r="BN267" i="1"/>
  <c r="Y270" i="1"/>
  <c r="M524" i="1"/>
  <c r="BP307" i="1"/>
  <c r="X514" i="1"/>
  <c r="BN26" i="1"/>
  <c r="Y32" i="1"/>
  <c r="Z26" i="1"/>
  <c r="Z32" i="1" s="1"/>
  <c r="Y36" i="1"/>
  <c r="BP35" i="1"/>
  <c r="Y37" i="1"/>
  <c r="F524" i="1"/>
  <c r="Z249" i="1"/>
  <c r="Z267" i="1"/>
  <c r="Z490" i="1"/>
  <c r="BN70" i="1"/>
  <c r="Z70" i="1"/>
  <c r="Y101" i="1"/>
  <c r="Z61" i="1"/>
  <c r="Y86" i="1"/>
  <c r="Z138" i="1"/>
  <c r="BP167" i="1"/>
  <c r="Z167" i="1"/>
  <c r="Z35" i="1"/>
  <c r="Z36" i="1" s="1"/>
  <c r="E524" i="1"/>
  <c r="BP89" i="1"/>
  <c r="BN89" i="1"/>
  <c r="Y93" i="1"/>
  <c r="Z98" i="1"/>
  <c r="Y123" i="1"/>
  <c r="BP153" i="1"/>
  <c r="Y65" i="1"/>
  <c r="G524" i="1"/>
  <c r="Y66" i="1"/>
  <c r="Y81" i="1"/>
  <c r="Y116" i="1"/>
  <c r="BP114" i="1"/>
  <c r="BN114" i="1"/>
  <c r="BN138" i="1"/>
  <c r="BN167" i="1"/>
  <c r="BP197" i="1"/>
  <c r="BN197" i="1"/>
  <c r="Z197" i="1"/>
  <c r="Y301" i="1"/>
  <c r="BP294" i="1"/>
  <c r="Y300" i="1"/>
  <c r="BN294" i="1"/>
  <c r="R524" i="1"/>
  <c r="BN315" i="1"/>
  <c r="Z315" i="1"/>
  <c r="Z56" i="1"/>
  <c r="Y71" i="1"/>
  <c r="Z77" i="1"/>
  <c r="Y109" i="1"/>
  <c r="BP138" i="1"/>
  <c r="Y149" i="1"/>
  <c r="BP148" i="1"/>
  <c r="H524" i="1"/>
  <c r="BN148" i="1"/>
  <c r="Z148" i="1"/>
  <c r="Z149" i="1" s="1"/>
  <c r="Y174" i="1"/>
  <c r="BP164" i="1"/>
  <c r="BP246" i="1"/>
  <c r="Y253" i="1"/>
  <c r="BN246" i="1"/>
  <c r="Z250" i="1"/>
  <c r="BP250" i="1"/>
  <c r="BN250" i="1"/>
  <c r="BP258" i="1"/>
  <c r="BN258" i="1"/>
  <c r="BN62" i="1"/>
  <c r="Z62" i="1"/>
  <c r="Z83" i="1"/>
  <c r="Z85" i="1" s="1"/>
  <c r="Y128" i="1"/>
  <c r="BN126" i="1"/>
  <c r="Z126" i="1"/>
  <c r="Y129" i="1"/>
  <c r="Z164" i="1"/>
  <c r="Y205" i="1"/>
  <c r="Z246" i="1"/>
  <c r="Y261" i="1"/>
  <c r="BN78" i="1"/>
  <c r="Z78" i="1"/>
  <c r="Z90" i="1"/>
  <c r="Z92" i="1" s="1"/>
  <c r="BP90" i="1"/>
  <c r="BN90" i="1"/>
  <c r="BP315" i="1"/>
  <c r="Y134" i="1"/>
  <c r="BP133" i="1"/>
  <c r="Y59" i="1"/>
  <c r="Y102" i="1"/>
  <c r="BP106" i="1"/>
  <c r="Y110" i="1"/>
  <c r="BN106" i="1"/>
  <c r="Z133" i="1"/>
  <c r="Z134" i="1" s="1"/>
  <c r="Y140" i="1"/>
  <c r="BN164" i="1"/>
  <c r="Y206" i="1"/>
  <c r="Y222" i="1"/>
  <c r="BP221" i="1"/>
  <c r="Z221" i="1"/>
  <c r="Z295" i="1"/>
  <c r="BP295" i="1"/>
  <c r="BN295" i="1"/>
  <c r="Y470" i="1"/>
  <c r="BP463" i="1"/>
  <c r="BN463" i="1"/>
  <c r="Y469" i="1"/>
  <c r="Z463" i="1"/>
  <c r="BP57" i="1"/>
  <c r="BP187" i="1"/>
  <c r="Z55" i="1"/>
  <c r="Y58" i="1"/>
  <c r="Z63" i="1"/>
  <c r="Z79" i="1"/>
  <c r="Z137" i="1"/>
  <c r="Z193" i="1"/>
  <c r="Z201" i="1"/>
  <c r="Z209" i="1"/>
  <c r="Z226" i="1"/>
  <c r="Z309" i="1"/>
  <c r="Z317" i="1"/>
  <c r="Z365" i="1"/>
  <c r="Z367" i="1" s="1"/>
  <c r="BN376" i="1"/>
  <c r="Z421" i="1"/>
  <c r="BN443" i="1"/>
  <c r="Z449" i="1"/>
  <c r="Z457" i="1"/>
  <c r="Z465" i="1"/>
  <c r="BN480" i="1"/>
  <c r="Y345" i="1"/>
  <c r="Y380" i="1"/>
  <c r="BP440" i="1"/>
  <c r="BN446" i="1"/>
  <c r="BN462" i="1"/>
  <c r="BN489" i="1"/>
  <c r="BN55" i="1"/>
  <c r="BN63" i="1"/>
  <c r="Y72" i="1"/>
  <c r="BN79" i="1"/>
  <c r="BN137" i="1"/>
  <c r="Z166" i="1"/>
  <c r="Z182" i="1"/>
  <c r="Z183" i="1" s="1"/>
  <c r="BN193" i="1"/>
  <c r="BN201" i="1"/>
  <c r="BN209" i="1"/>
  <c r="Z215" i="1"/>
  <c r="BN226" i="1"/>
  <c r="Z232" i="1"/>
  <c r="BN309" i="1"/>
  <c r="BN317" i="1"/>
  <c r="Z336" i="1"/>
  <c r="Z355" i="1"/>
  <c r="BN365" i="1"/>
  <c r="BP376" i="1"/>
  <c r="Z402" i="1"/>
  <c r="BN421" i="1"/>
  <c r="Y431" i="1"/>
  <c r="BP443" i="1"/>
  <c r="BN449" i="1"/>
  <c r="BN457" i="1"/>
  <c r="BN465" i="1"/>
  <c r="BP480" i="1"/>
  <c r="Y495" i="1"/>
  <c r="Y501" i="1"/>
  <c r="Z506" i="1"/>
  <c r="J524" i="1"/>
  <c r="Y269" i="1"/>
  <c r="BP462" i="1"/>
  <c r="BP489" i="1"/>
  <c r="K524" i="1"/>
  <c r="F9" i="1"/>
  <c r="Y45" i="1"/>
  <c r="BN182" i="1"/>
  <c r="BP226" i="1"/>
  <c r="Z248" i="1"/>
  <c r="Z257" i="1"/>
  <c r="Z266" i="1"/>
  <c r="Y282" i="1"/>
  <c r="Y346" i="1"/>
  <c r="Z382" i="1"/>
  <c r="Z383" i="1" s="1"/>
  <c r="Y393" i="1"/>
  <c r="Z441" i="1"/>
  <c r="Z481" i="1"/>
  <c r="Z503" i="1"/>
  <c r="Z507" i="1" s="1"/>
  <c r="L524" i="1"/>
  <c r="Y318" i="1"/>
  <c r="Y453" i="1"/>
  <c r="P524" i="1"/>
  <c r="Y244" i="1"/>
  <c r="Y291" i="1"/>
  <c r="Z343" i="1"/>
  <c r="Z353" i="1"/>
  <c r="Z361" i="1"/>
  <c r="Y372" i="1"/>
  <c r="BP382" i="1"/>
  <c r="Z400" i="1"/>
  <c r="Z417" i="1"/>
  <c r="Z418" i="1" s="1"/>
  <c r="Y491" i="1"/>
  <c r="BP503" i="1"/>
  <c r="Y507" i="1"/>
  <c r="Q524" i="1"/>
  <c r="Y195" i="1"/>
  <c r="BN284" i="1"/>
  <c r="Y319" i="1"/>
  <c r="BN350" i="1"/>
  <c r="BN366" i="1"/>
  <c r="BN397" i="1"/>
  <c r="BN474" i="1"/>
  <c r="BN487" i="1"/>
  <c r="BN498" i="1"/>
  <c r="BN400" i="1"/>
  <c r="Y454" i="1"/>
  <c r="S524" i="1"/>
  <c r="Z375" i="1"/>
  <c r="Z442" i="1"/>
  <c r="BP474" i="1"/>
  <c r="BP498" i="1"/>
  <c r="T524" i="1"/>
  <c r="BN152" i="1"/>
  <c r="Z305" i="1"/>
  <c r="Z321" i="1"/>
  <c r="Z324" i="1" s="1"/>
  <c r="Y324" i="1"/>
  <c r="BP361" i="1"/>
  <c r="Z378" i="1"/>
  <c r="BP417" i="1"/>
  <c r="Z445" i="1"/>
  <c r="U524" i="1"/>
  <c r="Z241" i="1"/>
  <c r="Z243" i="1" s="1"/>
  <c r="Y285" i="1"/>
  <c r="Z308" i="1"/>
  <c r="Z316" i="1"/>
  <c r="Y367" i="1"/>
  <c r="BN375" i="1"/>
  <c r="Z429" i="1"/>
  <c r="Z430" i="1" s="1"/>
  <c r="BN442" i="1"/>
  <c r="Z448" i="1"/>
  <c r="Z456" i="1"/>
  <c r="Z459" i="1" s="1"/>
  <c r="Y459" i="1"/>
  <c r="Z464" i="1"/>
  <c r="Y475" i="1"/>
  <c r="Z511" i="1"/>
  <c r="Z512" i="1" s="1"/>
  <c r="V524" i="1"/>
  <c r="Z313" i="1"/>
  <c r="Z208" i="1"/>
  <c r="BP152" i="1"/>
  <c r="Z228" i="1"/>
  <c r="BN305" i="1"/>
  <c r="BN313" i="1"/>
  <c r="BN321" i="1"/>
  <c r="BN378" i="1"/>
  <c r="Y418" i="1"/>
  <c r="BN445" i="1"/>
  <c r="Z192" i="1"/>
  <c r="Z200" i="1"/>
  <c r="BP178" i="1"/>
  <c r="Z203" i="1"/>
  <c r="Z211" i="1"/>
  <c r="Z236" i="1"/>
  <c r="Z238" i="1" s="1"/>
  <c r="Y262" i="1"/>
  <c r="Z43" i="1"/>
  <c r="Z44" i="1" s="1"/>
  <c r="Y145" i="1"/>
  <c r="Z165" i="1"/>
  <c r="BN208" i="1"/>
  <c r="Z214" i="1"/>
  <c r="Y217" i="1"/>
  <c r="Z231" i="1"/>
  <c r="Z280" i="1"/>
  <c r="Z281" i="1" s="1"/>
  <c r="Y325" i="1"/>
  <c r="Z335" i="1"/>
  <c r="Y338" i="1"/>
  <c r="Z344" i="1"/>
  <c r="Z354" i="1"/>
  <c r="Y357" i="1"/>
  <c r="BP375" i="1"/>
  <c r="Z391" i="1"/>
  <c r="Z392" i="1" s="1"/>
  <c r="Z401" i="1"/>
  <c r="BN429" i="1"/>
  <c r="BP442" i="1"/>
  <c r="BN456" i="1"/>
  <c r="BN511" i="1"/>
  <c r="X524" i="1"/>
  <c r="BN351" i="1"/>
  <c r="BN398" i="1"/>
  <c r="Y407" i="1"/>
  <c r="BN423" i="1"/>
  <c r="BN451" i="1"/>
  <c r="BN467" i="1"/>
  <c r="Y483" i="1"/>
  <c r="D524" i="1"/>
  <c r="Y339" i="1"/>
  <c r="Z480" i="1"/>
  <c r="Z483" i="1" s="1"/>
  <c r="AA524" i="1"/>
  <c r="Z68" i="1"/>
  <c r="Y512" i="1"/>
  <c r="Z338" i="1" l="1"/>
  <c r="Z101" i="1"/>
  <c r="Z475" i="1"/>
  <c r="Z453" i="1"/>
  <c r="Z300" i="1"/>
  <c r="Z362" i="1"/>
  <c r="Z495" i="1"/>
  <c r="Z222" i="1"/>
  <c r="Z269" i="1"/>
  <c r="Z261" i="1"/>
  <c r="Z139" i="1"/>
  <c r="Z80" i="1"/>
  <c r="Z345" i="1"/>
  <c r="Z500" i="1"/>
  <c r="Z115" i="1"/>
  <c r="Z469" i="1"/>
  <c r="Z58" i="1"/>
  <c r="Z332" i="1"/>
  <c r="Z357" i="1"/>
  <c r="Z425" i="1"/>
  <c r="Z179" i="1"/>
  <c r="Y518" i="1"/>
  <c r="Z65" i="1"/>
  <c r="Z233" i="1"/>
  <c r="Z252" i="1"/>
  <c r="Z205" i="1"/>
  <c r="Z310" i="1"/>
  <c r="Y515" i="1"/>
  <c r="Z173" i="1"/>
  <c r="Y514" i="1"/>
  <c r="Z407" i="1"/>
  <c r="Y516" i="1"/>
  <c r="X517" i="1"/>
  <c r="Z379" i="1"/>
  <c r="Z128" i="1"/>
  <c r="Z71" i="1"/>
  <c r="Z194" i="1"/>
  <c r="Z217" i="1"/>
  <c r="Z318" i="1"/>
  <c r="Z519" i="1" l="1"/>
  <c r="Y517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<sst xmlns="http://schemas.openxmlformats.org/spreadsheetml/2006/main" count="2311" uniqueCount="834">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</sst>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799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21</v>
      </c>
      <c r="Y41" s="53">
        <f>IFERROR(IF(X41="",0,CEILING((X41/$H41),1)*$H41),"")</f>
        <v>21.6</v>
      </c>
      <c r="Z41" s="39">
        <f>IFERROR(IF(Y41=0,"",ROUNDUP(Y41/H41,0)*0.01898),"")</f>
        <v>3.7960000000000001E-2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21.845833333333331</v>
      </c>
      <c r="BN41" s="75">
        <f>IFERROR(Y41*I41/H41,"0")</f>
        <v>22.47</v>
      </c>
      <c r="BO41" s="75">
        <f>IFERROR(1/J41*(X41/H41),"0")</f>
        <v>3.0381944444444444E-2</v>
      </c>
      <c r="BP41" s="75">
        <f>IFERROR(1/J41*(Y41/H41),"0")</f>
        <v>3.125E-2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15</v>
      </c>
      <c r="Y43" s="53">
        <f>IFERROR(IF(X43="",0,CEILING((X43/$H43),1)*$H43),"")</f>
        <v>18.5</v>
      </c>
      <c r="Z43" s="39">
        <f>IFERROR(IF(Y43=0,"",ROUNDUP(Y43/H43,0)*0.00902),"")</f>
        <v>4.5100000000000001E-2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15.851351351351353</v>
      </c>
      <c r="BN43" s="75">
        <f>IFERROR(Y43*I43/H43,"0")</f>
        <v>19.55</v>
      </c>
      <c r="BO43" s="75">
        <f>IFERROR(1/J43*(X43/H43),"0")</f>
        <v>3.071253071253071E-2</v>
      </c>
      <c r="BP43" s="75">
        <f>IFERROR(1/J43*(Y43/H43),"0")</f>
        <v>3.787878787878788E-2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5.9984984984984981</v>
      </c>
      <c r="Y44" s="41">
        <f>IFERROR(Y41/H41,"0")+IFERROR(Y42/H42,"0")+IFERROR(Y43/H43,"0")</f>
        <v>7</v>
      </c>
      <c r="Z44" s="41">
        <f>IFERROR(IF(Z41="",0,Z41),"0")+IFERROR(IF(Z42="",0,Z42),"0")+IFERROR(IF(Z43="",0,Z43),"0")</f>
        <v>8.3059999999999995E-2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36</v>
      </c>
      <c r="Y45" s="41">
        <f>IFERROR(SUM(Y41:Y43),"0")</f>
        <v>40.1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27</v>
      </c>
      <c r="Y55" s="53">
        <f t="shared" si="6"/>
        <v>28</v>
      </c>
      <c r="Z55" s="39">
        <f>IFERROR(IF(Y55=0,"",ROUNDUP(Y55/H55,0)*0.00902),"")</f>
        <v>6.3140000000000002E-2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28.4175</v>
      </c>
      <c r="BN55" s="75">
        <f t="shared" si="8"/>
        <v>29.47</v>
      </c>
      <c r="BO55" s="75">
        <f t="shared" si="9"/>
        <v>5.113636363636364E-2</v>
      </c>
      <c r="BP55" s="75">
        <f t="shared" si="10"/>
        <v>5.3030303030303032E-2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6.75</v>
      </c>
      <c r="Y58" s="41">
        <f>IFERROR(Y52/H52,"0")+IFERROR(Y53/H53,"0")+IFERROR(Y54/H54,"0")+IFERROR(Y55/H55,"0")+IFERROR(Y56/H56,"0")+IFERROR(Y57/H57,"0")</f>
        <v>7</v>
      </c>
      <c r="Z58" s="41">
        <f>IFERROR(IF(Z52="",0,Z52),"0")+IFERROR(IF(Z53="",0,Z53),"0")+IFERROR(IF(Z54="",0,Z54),"0")+IFERROR(IF(Z55="",0,Z55),"0")+IFERROR(IF(Z56="",0,Z56),"0")+IFERROR(IF(Z57="",0,Z57),"0")</f>
        <v>6.3140000000000002E-2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27</v>
      </c>
      <c r="Y59" s="41">
        <f>IFERROR(SUM(Y52:Y57),"0")</f>
        <v>28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73</v>
      </c>
      <c r="Y61" s="53">
        <f>IFERROR(IF(X61="",0,CEILING((X61/$H61),1)*$H61),"")</f>
        <v>75.600000000000009</v>
      </c>
      <c r="Z61" s="39">
        <f>IFERROR(IF(Y61=0,"",ROUNDUP(Y61/H61,0)*0.01898),"")</f>
        <v>0.13286000000000001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75.940277777777766</v>
      </c>
      <c r="BN61" s="75">
        <f>IFERROR(Y61*I61/H61,"0")</f>
        <v>78.64500000000001</v>
      </c>
      <c r="BO61" s="75">
        <f>IFERROR(1/J61*(X61/H61),"0")</f>
        <v>0.10561342592592592</v>
      </c>
      <c r="BP61" s="75">
        <f>IFERROR(1/J61*(Y61/H61),"0")</f>
        <v>0.109375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6.7592592592592586</v>
      </c>
      <c r="Y65" s="41">
        <f>IFERROR(Y61/H61,"0")+IFERROR(Y62/H62,"0")+IFERROR(Y63/H63,"0")+IFERROR(Y64/H64,"0")</f>
        <v>7</v>
      </c>
      <c r="Z65" s="41">
        <f>IFERROR(IF(Z61="",0,Z61),"0")+IFERROR(IF(Z62="",0,Z62),"0")+IFERROR(IF(Z63="",0,Z63),"0")+IFERROR(IF(Z64="",0,Z64),"0")</f>
        <v>0.13286000000000001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73</v>
      </c>
      <c r="Y66" s="41">
        <f>IFERROR(SUM(Y61:Y64),"0")</f>
        <v>75.600000000000009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5</v>
      </c>
      <c r="Y69" s="53">
        <f>IFERROR(IF(X69="",0,CEILING((X69/$H69),1)*$H69),"")</f>
        <v>5.4</v>
      </c>
      <c r="Z69" s="39">
        <f>IFERROR(IF(Y69=0,"",ROUNDUP(Y69/H69,0)*0.00502),"")</f>
        <v>1.506E-2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5.2777777777777777</v>
      </c>
      <c r="BN69" s="75">
        <f>IFERROR(Y69*I69/H69,"0")</f>
        <v>5.7</v>
      </c>
      <c r="BO69" s="75">
        <f>IFERROR(1/J69*(X69/H69),"0")</f>
        <v>1.1870845204178538E-2</v>
      </c>
      <c r="BP69" s="75">
        <f>IFERROR(1/J69*(Y69/H69),"0")</f>
        <v>1.2820512820512822E-2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10</v>
      </c>
      <c r="Y70" s="53">
        <f>IFERROR(IF(X70="",0,CEILING((X70/$H70),1)*$H70),"")</f>
        <v>10.8</v>
      </c>
      <c r="Z70" s="39">
        <f>IFERROR(IF(Y70=0,"",ROUNDUP(Y70/H70,0)*0.00502),"")</f>
        <v>3.0120000000000001E-2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10.555555555555555</v>
      </c>
      <c r="BN70" s="75">
        <f>IFERROR(Y70*I70/H70,"0")</f>
        <v>11.4</v>
      </c>
      <c r="BO70" s="75">
        <f>IFERROR(1/J70*(X70/H70),"0")</f>
        <v>2.3741690408357077E-2</v>
      </c>
      <c r="BP70" s="75">
        <f>IFERROR(1/J70*(Y70/H70),"0")</f>
        <v>2.5641025641025644E-2</v>
      </c>
    </row>
    <row r="71" spans="1:68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8.3333333333333321</v>
      </c>
      <c r="Y71" s="41">
        <f>IFERROR(Y68/H68,"0")+IFERROR(Y69/H69,"0")+IFERROR(Y70/H70,"0")</f>
        <v>9</v>
      </c>
      <c r="Z71" s="41">
        <f>IFERROR(IF(Z68="",0,Z68),"0")+IFERROR(IF(Z69="",0,Z69),"0")+IFERROR(IF(Z70="",0,Z70),"0")</f>
        <v>4.5179999999999998E-2</v>
      </c>
      <c r="AA71" s="64"/>
      <c r="AB71" s="64"/>
      <c r="AC71" s="64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15</v>
      </c>
      <c r="Y72" s="41">
        <f>IFERROR(SUM(Y68:Y70),"0")</f>
        <v>16.200000000000003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35</v>
      </c>
      <c r="Y89" s="53">
        <f>IFERROR(IF(X89="",0,CEILING((X89/$H89),1)*$H89),"")</f>
        <v>43.2</v>
      </c>
      <c r="Z89" s="39">
        <f>IFERROR(IF(Y89=0,"",ROUNDUP(Y89/H89,0)*0.01898),"")</f>
        <v>7.5920000000000001E-2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36.409722222222214</v>
      </c>
      <c r="BN89" s="75">
        <f>IFERROR(Y89*I89/H89,"0")</f>
        <v>44.94</v>
      </c>
      <c r="BO89" s="75">
        <f>IFERROR(1/J89*(X89/H89),"0")</f>
        <v>5.063657407407407E-2</v>
      </c>
      <c r="BP89" s="75">
        <f>IFERROR(1/J89*(Y89/H89),"0")</f>
        <v>6.25E-2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46</v>
      </c>
      <c r="Y91" s="53">
        <f>IFERROR(IF(X91="",0,CEILING((X91/$H91),1)*$H91),"")</f>
        <v>49.5</v>
      </c>
      <c r="Z91" s="39">
        <f>IFERROR(IF(Y91=0,"",ROUNDUP(Y91/H91,0)*0.00902),"")</f>
        <v>9.9220000000000003E-2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48.146666666666668</v>
      </c>
      <c r="BN91" s="75">
        <f>IFERROR(Y91*I91/H91,"0")</f>
        <v>51.81</v>
      </c>
      <c r="BO91" s="75">
        <f>IFERROR(1/J91*(X91/H91),"0")</f>
        <v>7.7441077441077436E-2</v>
      </c>
      <c r="BP91" s="75">
        <f>IFERROR(1/J91*(Y91/H91),"0")</f>
        <v>8.3333333333333343E-2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13.462962962962962</v>
      </c>
      <c r="Y92" s="41">
        <f>IFERROR(Y89/H89,"0")+IFERROR(Y90/H90,"0")+IFERROR(Y91/H91,"0")</f>
        <v>15</v>
      </c>
      <c r="Z92" s="41">
        <f>IFERROR(IF(Z89="",0,Z89),"0")+IFERROR(IF(Z90="",0,Z90),"0")+IFERROR(IF(Z91="",0,Z91),"0")</f>
        <v>0.17514000000000002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81</v>
      </c>
      <c r="Y93" s="41">
        <f>IFERROR(SUM(Y89:Y91),"0")</f>
        <v>92.7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124</v>
      </c>
      <c r="Y95" s="53">
        <f t="shared" ref="Y95:Y100" si="16">IFERROR(IF(X95="",0,CEILING((X95/$H95),1)*$H95),"")</f>
        <v>129.6</v>
      </c>
      <c r="Z95" s="39">
        <f>IFERROR(IF(Y95=0,"",ROUNDUP(Y95/H95,0)*0.01898),"")</f>
        <v>0.30368000000000001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131.94518518518518</v>
      </c>
      <c r="BN95" s="75">
        <f t="shared" ref="BN95:BN100" si="18">IFERROR(Y95*I95/H95,"0")</f>
        <v>137.904</v>
      </c>
      <c r="BO95" s="75">
        <f t="shared" ref="BO95:BO100" si="19">IFERROR(1/J95*(X95/H95),"0")</f>
        <v>0.23919753086419754</v>
      </c>
      <c r="BP95" s="75">
        <f t="shared" ref="BP95:BP100" si="20">IFERROR(1/J95*(Y95/H95),"0")</f>
        <v>0.25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18</v>
      </c>
      <c r="Y99" s="53">
        <f t="shared" si="16"/>
        <v>18.900000000000002</v>
      </c>
      <c r="Z99" s="39">
        <f>IFERROR(IF(Y99=0,"",ROUNDUP(Y99/H99,0)*0.00651),"")</f>
        <v>4.5569999999999999E-2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19.679999999999996</v>
      </c>
      <c r="BN99" s="75">
        <f t="shared" si="18"/>
        <v>20.664000000000001</v>
      </c>
      <c r="BO99" s="75">
        <f t="shared" si="19"/>
        <v>3.6630036630036632E-2</v>
      </c>
      <c r="BP99" s="75">
        <f t="shared" si="20"/>
        <v>3.8461538461538464E-2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21.97530864197531</v>
      </c>
      <c r="Y101" s="41">
        <f>IFERROR(Y95/H95,"0")+IFERROR(Y96/H96,"0")+IFERROR(Y97/H97,"0")+IFERROR(Y98/H98,"0")+IFERROR(Y99/H99,"0")+IFERROR(Y100/H100,"0")</f>
        <v>23</v>
      </c>
      <c r="Z101" s="41">
        <f>IFERROR(IF(Z95="",0,Z95),"0")+IFERROR(IF(Z96="",0,Z96),"0")+IFERROR(IF(Z97="",0,Z97),"0")+IFERROR(IF(Z98="",0,Z98),"0")+IFERROR(IF(Z99="",0,Z99),"0")+IFERROR(IF(Z100="",0,Z100),"0")</f>
        <v>0.34925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142</v>
      </c>
      <c r="Y102" s="41">
        <f>IFERROR(SUM(Y95:Y100),"0")</f>
        <v>148.5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63</v>
      </c>
      <c r="Y105" s="53">
        <f>IFERROR(IF(X105="",0,CEILING((X105/$H105),1)*$H105),"")</f>
        <v>64.800000000000011</v>
      </c>
      <c r="Z105" s="39">
        <f>IFERROR(IF(Y105=0,"",ROUNDUP(Y105/H105,0)*0.01898),"")</f>
        <v>0.11388000000000001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65.537499999999994</v>
      </c>
      <c r="BN105" s="75">
        <f>IFERROR(Y105*I105/H105,"0")</f>
        <v>67.410000000000011</v>
      </c>
      <c r="BO105" s="75">
        <f>IFERROR(1/J105*(X105/H105),"0")</f>
        <v>9.1145833333333329E-2</v>
      </c>
      <c r="BP105" s="75">
        <f>IFERROR(1/J105*(Y105/H105),"0")</f>
        <v>9.3750000000000014E-2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14</v>
      </c>
      <c r="Y107" s="53">
        <f>IFERROR(IF(X107="",0,CEILING((X107/$H107),1)*$H107),"")</f>
        <v>18</v>
      </c>
      <c r="Z107" s="39">
        <f>IFERROR(IF(Y107=0,"",ROUNDUP(Y107/H107,0)*0.00902),"")</f>
        <v>3.6080000000000001E-2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14.653333333333332</v>
      </c>
      <c r="BN107" s="75">
        <f>IFERROR(Y107*I107/H107,"0")</f>
        <v>18.84</v>
      </c>
      <c r="BO107" s="75">
        <f>IFERROR(1/J107*(X107/H107),"0")</f>
        <v>2.3569023569023569E-2</v>
      </c>
      <c r="BP107" s="75">
        <f>IFERROR(1/J107*(Y107/H107),"0")</f>
        <v>3.0303030303030304E-2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8.9444444444444446</v>
      </c>
      <c r="Y109" s="41">
        <f>IFERROR(Y105/H105,"0")+IFERROR(Y106/H106,"0")+IFERROR(Y107/H107,"0")+IFERROR(Y108/H108,"0")</f>
        <v>10</v>
      </c>
      <c r="Z109" s="41">
        <f>IFERROR(IF(Z105="",0,Z105),"0")+IFERROR(IF(Z106="",0,Z106),"0")+IFERROR(IF(Z107="",0,Z107),"0")+IFERROR(IF(Z108="",0,Z108),"0")</f>
        <v>0.14996000000000001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77</v>
      </c>
      <c r="Y110" s="41">
        <f>IFERROR(SUM(Y105:Y108),"0")</f>
        <v>82.800000000000011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10</v>
      </c>
      <c r="Y112" s="53">
        <f>IFERROR(IF(X112="",0,CEILING((X112/$H112),1)*$H112),"")</f>
        <v>10.8</v>
      </c>
      <c r="Z112" s="39">
        <f>IFERROR(IF(Y112=0,"",ROUNDUP(Y112/H112,0)*0.01898),"")</f>
        <v>1.898E-2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10.402777777777777</v>
      </c>
      <c r="BN112" s="75">
        <f>IFERROR(Y112*I112/H112,"0")</f>
        <v>11.234999999999999</v>
      </c>
      <c r="BO112" s="75">
        <f>IFERROR(1/J112*(X112/H112),"0")</f>
        <v>1.4467592592592591E-2</v>
      </c>
      <c r="BP112" s="75">
        <f>IFERROR(1/J112*(Y112/H112),"0")</f>
        <v>1.5625E-2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2</v>
      </c>
      <c r="Y114" s="53">
        <f>IFERROR(IF(X114="",0,CEILING((X114/$H114),1)*$H114),"")</f>
        <v>2.4</v>
      </c>
      <c r="Z114" s="39">
        <f>IFERROR(IF(Y114=0,"",ROUNDUP(Y114/H114,0)*0.00651),"")</f>
        <v>6.5100000000000002E-3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2.1500000000000004</v>
      </c>
      <c r="BN114" s="75">
        <f>IFERROR(Y114*I114/H114,"0")</f>
        <v>2.58</v>
      </c>
      <c r="BO114" s="75">
        <f>IFERROR(1/J114*(X114/H114),"0")</f>
        <v>4.578754578754579E-3</v>
      </c>
      <c r="BP114" s="75">
        <f>IFERROR(1/J114*(Y114/H114),"0")</f>
        <v>5.4945054945054949E-3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1.7592592592592591</v>
      </c>
      <c r="Y115" s="41">
        <f>IFERROR(Y112/H112,"0")+IFERROR(Y113/H113,"0")+IFERROR(Y114/H114,"0")</f>
        <v>2</v>
      </c>
      <c r="Z115" s="41">
        <f>IFERROR(IF(Z112="",0,Z112),"0")+IFERROR(IF(Z113="",0,Z113),"0")+IFERROR(IF(Z114="",0,Z114),"0")</f>
        <v>2.5489999999999999E-2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12</v>
      </c>
      <c r="Y116" s="41">
        <f>IFERROR(SUM(Y112:Y114),"0")</f>
        <v>13.200000000000001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18</v>
      </c>
      <c r="Y119" s="53">
        <f>IFERROR(IF(X119="",0,CEILING((X119/$H119),1)*$H119),"")</f>
        <v>24.299999999999997</v>
      </c>
      <c r="Z119" s="39">
        <f>IFERROR(IF(Y119=0,"",ROUNDUP(Y119/H119,0)*0.01898),"")</f>
        <v>5.6940000000000004E-2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19.14</v>
      </c>
      <c r="BN119" s="75">
        <f>IFERROR(Y119*I119/H119,"0")</f>
        <v>25.838999999999995</v>
      </c>
      <c r="BO119" s="75">
        <f>IFERROR(1/J119*(X119/H119),"0")</f>
        <v>3.4722222222222224E-2</v>
      </c>
      <c r="BP119" s="75">
        <f>IFERROR(1/J119*(Y119/H119),"0")</f>
        <v>4.6875E-2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75</v>
      </c>
      <c r="Y121" s="53">
        <f>IFERROR(IF(X121="",0,CEILING((X121/$H121),1)*$H121),"")</f>
        <v>75.600000000000009</v>
      </c>
      <c r="Z121" s="39">
        <f>IFERROR(IF(Y121=0,"",ROUNDUP(Y121/H121,0)*0.00651),"")</f>
        <v>0.18228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82</v>
      </c>
      <c r="BN121" s="75">
        <f>IFERROR(Y121*I121/H121,"0")</f>
        <v>82.656000000000006</v>
      </c>
      <c r="BO121" s="75">
        <f>IFERROR(1/J121*(X121/H121),"0")</f>
        <v>0.15262515262515261</v>
      </c>
      <c r="BP121" s="75">
        <f>IFERROR(1/J121*(Y121/H121),"0")</f>
        <v>0.15384615384615385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29.999999999999996</v>
      </c>
      <c r="Y123" s="41">
        <f>IFERROR(Y118/H118,"0")+IFERROR(Y119/H119,"0")+IFERROR(Y120/H120,"0")+IFERROR(Y121/H121,"0")+IFERROR(Y122/H122,"0")</f>
        <v>31</v>
      </c>
      <c r="Z123" s="41">
        <f>IFERROR(IF(Z118="",0,Z118),"0")+IFERROR(IF(Z119="",0,Z119),"0")+IFERROR(IF(Z120="",0,Z120),"0")+IFERROR(IF(Z121="",0,Z121),"0")+IFERROR(IF(Z122="",0,Z122),"0")</f>
        <v>0.23921999999999999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93</v>
      </c>
      <c r="Y124" s="41">
        <f>IFERROR(SUM(Y118:Y122),"0")</f>
        <v>99.9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28</v>
      </c>
      <c r="Y160" s="53">
        <f>IFERROR(IF(X160="",0,CEILING((X160/$H160),1)*$H160),"")</f>
        <v>29.7</v>
      </c>
      <c r="Z160" s="39">
        <f>IFERROR(IF(Y160=0,"",ROUNDUP(Y160/H160,0)*0.00502),"")</f>
        <v>7.5300000000000006E-2</v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29.414141414141415</v>
      </c>
      <c r="BN160" s="75">
        <f>IFERROR(Y160*I160/H160,"0")</f>
        <v>31.200000000000003</v>
      </c>
      <c r="BO160" s="75">
        <f>IFERROR(1/J160*(X160/H160),"0")</f>
        <v>6.0433393766727107E-2</v>
      </c>
      <c r="BP160" s="75">
        <f>IFERROR(1/J160*(Y160/H160),"0")</f>
        <v>6.4102564102564111E-2</v>
      </c>
    </row>
    <row r="161" spans="1:68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14.141414141414142</v>
      </c>
      <c r="Y161" s="41">
        <f>IFERROR(Y160/H160,"0")</f>
        <v>15</v>
      </c>
      <c r="Z161" s="41">
        <f>IFERROR(IF(Z160="",0,Z160),"0")</f>
        <v>7.5300000000000006E-2</v>
      </c>
      <c r="AA161" s="64"/>
      <c r="AB161" s="64"/>
      <c r="AC161" s="64"/>
    </row>
    <row r="162" spans="1:68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28</v>
      </c>
      <c r="Y162" s="41">
        <f>IFERROR(SUM(Y160:Y160),"0")</f>
        <v>29.7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33</v>
      </c>
      <c r="Y164" s="53">
        <f t="shared" ref="Y164:Y172" si="21">IFERROR(IF(X164="",0,CEILING((X164/$H164),1)*$H164),"")</f>
        <v>33.6</v>
      </c>
      <c r="Z164" s="39">
        <f>IFERROR(IF(Y164=0,"",ROUNDUP(Y164/H164,0)*0.00902),"")</f>
        <v>7.2160000000000002E-2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35.121428571428567</v>
      </c>
      <c r="BN164" s="75">
        <f t="shared" ref="BN164:BN172" si="23">IFERROR(Y164*I164/H164,"0")</f>
        <v>35.76</v>
      </c>
      <c r="BO164" s="75">
        <f t="shared" ref="BO164:BO172" si="24">IFERROR(1/J164*(X164/H164),"0")</f>
        <v>5.9523809523809521E-2</v>
      </c>
      <c r="BP164" s="75">
        <f t="shared" ref="BP164:BP172" si="25">IFERROR(1/J164*(Y164/H164),"0")</f>
        <v>6.0606060606060608E-2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49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51.449999999999996</v>
      </c>
      <c r="BN166" s="75">
        <f t="shared" si="23"/>
        <v>52.920000000000009</v>
      </c>
      <c r="BO166" s="75">
        <f t="shared" si="24"/>
        <v>8.8383838383838384E-2</v>
      </c>
      <c r="BP166" s="75">
        <f t="shared" si="25"/>
        <v>9.0909090909090912E-2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26</v>
      </c>
      <c r="Y167" s="53">
        <f t="shared" si="21"/>
        <v>27.3</v>
      </c>
      <c r="Z167" s="39">
        <f>IFERROR(IF(Y167=0,"",ROUNDUP(Y167/H167,0)*0.00502),"")</f>
        <v>6.5259999999999999E-2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27.609523809523807</v>
      </c>
      <c r="BN167" s="75">
        <f t="shared" si="23"/>
        <v>28.99</v>
      </c>
      <c r="BO167" s="75">
        <f t="shared" si="24"/>
        <v>5.2910052910052907E-2</v>
      </c>
      <c r="BP167" s="75">
        <f t="shared" si="25"/>
        <v>5.5555555555555559E-2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17</v>
      </c>
      <c r="Y169" s="53">
        <f t="shared" si="21"/>
        <v>18</v>
      </c>
      <c r="Z169" s="39">
        <f>IFERROR(IF(Y169=0,"",ROUNDUP(Y169/H169,0)*0.00502),"")</f>
        <v>5.0200000000000002E-2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18.227777777777778</v>
      </c>
      <c r="BN169" s="75">
        <f t="shared" si="23"/>
        <v>19.3</v>
      </c>
      <c r="BO169" s="75">
        <f t="shared" si="24"/>
        <v>4.0360873694207031E-2</v>
      </c>
      <c r="BP169" s="75">
        <f t="shared" si="25"/>
        <v>4.2735042735042736E-2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23</v>
      </c>
      <c r="Y170" s="53">
        <f t="shared" si="21"/>
        <v>23.1</v>
      </c>
      <c r="Z170" s="39">
        <f>IFERROR(IF(Y170=0,"",ROUNDUP(Y170/H170,0)*0.00502),"")</f>
        <v>5.5220000000000005E-2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24.095238095238095</v>
      </c>
      <c r="BN170" s="75">
        <f t="shared" si="23"/>
        <v>24.200000000000003</v>
      </c>
      <c r="BO170" s="75">
        <f t="shared" si="24"/>
        <v>4.680504680504681E-2</v>
      </c>
      <c r="BP170" s="75">
        <f t="shared" si="25"/>
        <v>4.7008547008547015E-2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52.301587301587304</v>
      </c>
      <c r="Y173" s="41">
        <f>IFERROR(Y164/H164,"0")+IFERROR(Y165/H165,"0")+IFERROR(Y166/H166,"0")+IFERROR(Y167/H167,"0")+IFERROR(Y168/H168,"0")+IFERROR(Y169/H169,"0")+IFERROR(Y170/H170,"0")+IFERROR(Y171/H171,"0")+IFERROR(Y172/H172,"0")</f>
        <v>54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0.35108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148</v>
      </c>
      <c r="Y174" s="41">
        <f>IFERROR(SUM(Y164:Y172),"0")</f>
        <v>152.4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13</v>
      </c>
      <c r="Y201" s="53">
        <f t="shared" si="26"/>
        <v>14.4</v>
      </c>
      <c r="Z201" s="39">
        <f>IFERROR(IF(Y201=0,"",ROUNDUP(Y201/H201,0)*0.00502),"")</f>
        <v>4.0160000000000001E-2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13.938888888888888</v>
      </c>
      <c r="BN201" s="75">
        <f t="shared" si="28"/>
        <v>15.439999999999998</v>
      </c>
      <c r="BO201" s="75">
        <f t="shared" si="29"/>
        <v>3.0864197530864203E-2</v>
      </c>
      <c r="BP201" s="75">
        <f t="shared" si="30"/>
        <v>3.4188034188034191E-2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10</v>
      </c>
      <c r="Y202" s="53">
        <f t="shared" si="26"/>
        <v>10.8</v>
      </c>
      <c r="Z202" s="39">
        <f>IFERROR(IF(Y202=0,"",ROUNDUP(Y202/H202,0)*0.00502),"")</f>
        <v>3.0120000000000001E-2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10.555555555555555</v>
      </c>
      <c r="BN202" s="75">
        <f t="shared" si="28"/>
        <v>11.4</v>
      </c>
      <c r="BO202" s="75">
        <f t="shared" si="29"/>
        <v>2.3741690408357077E-2</v>
      </c>
      <c r="BP202" s="75">
        <f t="shared" si="30"/>
        <v>2.5641025641025644E-2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18</v>
      </c>
      <c r="Y204" s="53">
        <f t="shared" si="26"/>
        <v>18</v>
      </c>
      <c r="Z204" s="39">
        <f>IFERROR(IF(Y204=0,"",ROUNDUP(Y204/H204,0)*0.00502),"")</f>
        <v>5.0200000000000002E-2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18.999999999999996</v>
      </c>
      <c r="BN204" s="75">
        <f t="shared" si="28"/>
        <v>18.999999999999996</v>
      </c>
      <c r="BO204" s="75">
        <f t="shared" si="29"/>
        <v>4.2735042735042736E-2</v>
      </c>
      <c r="BP204" s="75">
        <f t="shared" si="30"/>
        <v>4.2735042735042736E-2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22.777777777777779</v>
      </c>
      <c r="Y205" s="41">
        <f>IFERROR(Y197/H197,"0")+IFERROR(Y198/H198,"0")+IFERROR(Y199/H199,"0")+IFERROR(Y200/H200,"0")+IFERROR(Y201/H201,"0")+IFERROR(Y202/H202,"0")+IFERROR(Y203/H203,"0")+IFERROR(Y204/H204,"0")</f>
        <v>24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0.12048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41</v>
      </c>
      <c r="Y206" s="41">
        <f>IFERROR(SUM(Y197:Y204),"0")</f>
        <v>43.2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hidden="1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221</v>
      </c>
      <c r="Y213" s="53">
        <f t="shared" si="31"/>
        <v>223.2</v>
      </c>
      <c r="Z213" s="39">
        <f t="shared" si="36"/>
        <v>0.60543000000000002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244.20500000000001</v>
      </c>
      <c r="BN213" s="75">
        <f t="shared" si="33"/>
        <v>246.636</v>
      </c>
      <c r="BO213" s="75">
        <f t="shared" si="34"/>
        <v>0.50595238095238104</v>
      </c>
      <c r="BP213" s="75">
        <f t="shared" si="35"/>
        <v>0.51098901098901106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119</v>
      </c>
      <c r="Y214" s="53">
        <f t="shared" si="31"/>
        <v>120</v>
      </c>
      <c r="Z214" s="39">
        <f t="shared" si="36"/>
        <v>0.32550000000000001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131.495</v>
      </c>
      <c r="BN214" s="75">
        <f t="shared" si="33"/>
        <v>132.60000000000002</v>
      </c>
      <c r="BO214" s="75">
        <f t="shared" si="34"/>
        <v>0.27243589743589747</v>
      </c>
      <c r="BP214" s="75">
        <f t="shared" si="35"/>
        <v>0.27472527472527475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117</v>
      </c>
      <c r="Y215" s="53">
        <f t="shared" si="31"/>
        <v>117.6</v>
      </c>
      <c r="Z215" s="39">
        <f t="shared" si="36"/>
        <v>0.31899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129.285</v>
      </c>
      <c r="BN215" s="75">
        <f t="shared" si="33"/>
        <v>129.94800000000001</v>
      </c>
      <c r="BO215" s="75">
        <f t="shared" si="34"/>
        <v>0.2678571428571429</v>
      </c>
      <c r="BP215" s="75">
        <f t="shared" si="35"/>
        <v>0.26923076923076927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31</v>
      </c>
      <c r="Y216" s="53">
        <f t="shared" si="31"/>
        <v>31.2</v>
      </c>
      <c r="Z216" s="39">
        <f t="shared" si="36"/>
        <v>8.4629999999999997E-2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34.332500000000003</v>
      </c>
      <c r="BN216" s="75">
        <f t="shared" si="33"/>
        <v>34.554000000000002</v>
      </c>
      <c r="BO216" s="75">
        <f t="shared" si="34"/>
        <v>7.0970695970695982E-2</v>
      </c>
      <c r="BP216" s="75">
        <f t="shared" si="35"/>
        <v>7.1428571428571438E-2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203.33333333333334</v>
      </c>
      <c r="Y217" s="41">
        <f>IFERROR(Y208/H208,"0")+IFERROR(Y209/H209,"0")+IFERROR(Y210/H210,"0")+IFERROR(Y211/H211,"0")+IFERROR(Y212/H212,"0")+IFERROR(Y213/H213,"0")+IFERROR(Y214/H214,"0")+IFERROR(Y215/H215,"0")+IFERROR(Y216/H216,"0")</f>
        <v>205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1.3345499999999999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488</v>
      </c>
      <c r="Y218" s="41">
        <f>IFERROR(SUM(Y208:Y216),"0")</f>
        <v>491.99999999999994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9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9.9450000000000021</v>
      </c>
      <c r="BN220" s="75">
        <f>IFERROR(Y220*I220/H220,"0")</f>
        <v>10.608000000000001</v>
      </c>
      <c r="BO220" s="75">
        <f>IFERROR(1/J220*(X220/H220),"0")</f>
        <v>2.0604395604395608E-2</v>
      </c>
      <c r="BP220" s="75">
        <f>IFERROR(1/J220*(Y220/H220),"0")</f>
        <v>2.197802197802198E-2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3.75</v>
      </c>
      <c r="Y222" s="41">
        <f>IFERROR(Y220/H220,"0")+IFERROR(Y221/H221,"0")</f>
        <v>4</v>
      </c>
      <c r="Z222" s="41">
        <f>IFERROR(IF(Z220="",0,Z220),"0")+IFERROR(IF(Z221="",0,Z221),"0")</f>
        <v>2.6040000000000001E-2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9</v>
      </c>
      <c r="Y223" s="41">
        <f>IFERROR(SUM(Y220:Y221),"0")</f>
        <v>9.6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50</v>
      </c>
      <c r="Y274" s="53">
        <f>IFERROR(IF(X274="",0,CEILING((X274/$H274),1)*$H274),"")</f>
        <v>50.4</v>
      </c>
      <c r="Z274" s="39">
        <f>IFERROR(IF(Y274=0,"",ROUNDUP(Y274/H274,0)*0.00651),"")</f>
        <v>0.13671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55.25</v>
      </c>
      <c r="BN274" s="75">
        <f>IFERROR(Y274*I274/H274,"0")</f>
        <v>55.692</v>
      </c>
      <c r="BO274" s="75">
        <f>IFERROR(1/J274*(X274/H274),"0")</f>
        <v>0.11446886446886449</v>
      </c>
      <c r="BP274" s="75">
        <f>IFERROR(1/J274*(Y274/H274),"0")</f>
        <v>0.11538461538461539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75</v>
      </c>
      <c r="Y275" s="53">
        <f>IFERROR(IF(X275="",0,CEILING((X275/$H275),1)*$H275),"")</f>
        <v>76.8</v>
      </c>
      <c r="Z275" s="39">
        <f>IFERROR(IF(Y275=0,"",ROUNDUP(Y275/H275,0)*0.00651),"")</f>
        <v>0.20832000000000001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80.625</v>
      </c>
      <c r="BN275" s="75">
        <f>IFERROR(Y275*I275/H275,"0")</f>
        <v>82.56</v>
      </c>
      <c r="BO275" s="75">
        <f>IFERROR(1/J275*(X275/H275),"0")</f>
        <v>0.1717032967032967</v>
      </c>
      <c r="BP275" s="75">
        <f>IFERROR(1/J275*(Y275/H275),"0")</f>
        <v>0.17582417582417584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52.083333333333336</v>
      </c>
      <c r="Y276" s="41">
        <f>IFERROR(Y273/H273,"0")+IFERROR(Y274/H274,"0")+IFERROR(Y275/H275,"0")</f>
        <v>53</v>
      </c>
      <c r="Z276" s="41">
        <f>IFERROR(IF(Z273="",0,Z273),"0")+IFERROR(IF(Z274="",0,Z274),"0")+IFERROR(IF(Z275="",0,Z275),"0")</f>
        <v>0.34503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125</v>
      </c>
      <c r="Y277" s="41">
        <f>IFERROR(SUM(Y273:Y275),"0")</f>
        <v>127.19999999999999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4</v>
      </c>
      <c r="Y309" s="53">
        <f t="shared" si="53"/>
        <v>5.4</v>
      </c>
      <c r="Z309" s="39">
        <f>IFERROR(IF(Y309=0,"",ROUNDUP(Y309/H309,0)*0.00651),"")</f>
        <v>1.9529999999999999E-2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4.5066666666666668</v>
      </c>
      <c r="BN309" s="75">
        <f t="shared" si="55"/>
        <v>6.0839999999999996</v>
      </c>
      <c r="BO309" s="75">
        <f t="shared" si="56"/>
        <v>1.2210012210012212E-2</v>
      </c>
      <c r="BP309" s="75">
        <f t="shared" si="57"/>
        <v>1.6483516483516484E-2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2.2222222222222223</v>
      </c>
      <c r="Y310" s="41">
        <f>IFERROR(Y303/H303,"0")+IFERROR(Y304/H304,"0")+IFERROR(Y305/H305,"0")+IFERROR(Y306/H306,"0")+IFERROR(Y307/H307,"0")+IFERROR(Y308/H308,"0")+IFERROR(Y309/H309,"0")</f>
        <v>3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1.9529999999999999E-2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4</v>
      </c>
      <c r="Y311" s="41">
        <f>IFERROR(SUM(Y303:Y309),"0")</f>
        <v>5.4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8</v>
      </c>
      <c r="Y322" s="53">
        <f>IFERROR(IF(X322="",0,CEILING((X322/$H322),1)*$H322),"")</f>
        <v>15.6</v>
      </c>
      <c r="Z322" s="39">
        <f>IFERROR(IF(Y322=0,"",ROUNDUP(Y322/H322,0)*0.01898),"")</f>
        <v>3.7960000000000001E-2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8.5323076923076933</v>
      </c>
      <c r="BN322" s="75">
        <f>IFERROR(Y322*I322/H322,"0")</f>
        <v>16.638000000000002</v>
      </c>
      <c r="BO322" s="75">
        <f>IFERROR(1/J322*(X322/H322),"0")</f>
        <v>1.6025641025641028E-2</v>
      </c>
      <c r="BP322" s="75">
        <f>IFERROR(1/J322*(Y322/H322),"0")</f>
        <v>3.125E-2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4.5970695970695967</v>
      </c>
      <c r="Y324" s="41">
        <f>IFERROR(Y321/H321,"0")+IFERROR(Y322/H322,"0")+IFERROR(Y323/H323,"0")</f>
        <v>6</v>
      </c>
      <c r="Z324" s="41">
        <f>IFERROR(IF(Z321="",0,Z321),"0")+IFERROR(IF(Z322="",0,Z322),"0")+IFERROR(IF(Z323="",0,Z323),"0")</f>
        <v>0.11388000000000001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38</v>
      </c>
      <c r="Y325" s="41">
        <f>IFERROR(SUM(Y321:Y323),"0")</f>
        <v>49.2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7</v>
      </c>
      <c r="Y328" s="53">
        <f>IFERROR(IF(X328="",0,CEILING((X328/$H328),1)*$H328),"")</f>
        <v>9.120000000000001</v>
      </c>
      <c r="Z328" s="39">
        <f>IFERROR(IF(Y328=0,"",ROUNDUP(Y328/H328,0)*0.00753),"")</f>
        <v>2.2589999999999999E-2</v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7.6447368421052628</v>
      </c>
      <c r="BN328" s="75">
        <f>IFERROR(Y328*I328/H328,"0")</f>
        <v>9.9600000000000009</v>
      </c>
      <c r="BO328" s="75">
        <f>IFERROR(1/J328*(X328/H328),"0")</f>
        <v>1.4760458839406208E-2</v>
      </c>
      <c r="BP328" s="75">
        <f>IFERROR(1/J328*(Y328/H328),"0")</f>
        <v>1.9230769230769232E-2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10</v>
      </c>
      <c r="Y331" s="53">
        <f>IFERROR(IF(X331="",0,CEILING((X331/$H331),1)*$H331),"")</f>
        <v>10.199999999999999</v>
      </c>
      <c r="Z331" s="39">
        <f>IFERROR(IF(Y331=0,"",ROUNDUP(Y331/H331,0)*0.00651),"")</f>
        <v>2.6040000000000001E-2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11.294117647058822</v>
      </c>
      <c r="BN331" s="75">
        <f>IFERROR(Y331*I331/H331,"0")</f>
        <v>11.52</v>
      </c>
      <c r="BO331" s="75">
        <f>IFERROR(1/J331*(X331/H331),"0")</f>
        <v>2.1547080370609786E-2</v>
      </c>
      <c r="BP331" s="75">
        <f>IFERROR(1/J331*(Y331/H331),"0")</f>
        <v>2.197802197802198E-2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6.2242002063983488</v>
      </c>
      <c r="Y332" s="41">
        <f>IFERROR(Y327/H327,"0")+IFERROR(Y328/H328,"0")+IFERROR(Y329/H329,"0")+IFERROR(Y330/H330,"0")+IFERROR(Y331/H331,"0")</f>
        <v>7</v>
      </c>
      <c r="Z332" s="41">
        <f>IFERROR(IF(Z327="",0,Z327),"0")+IFERROR(IF(Z328="",0,Z328),"0")+IFERROR(IF(Z329="",0,Z329),"0")+IFERROR(IF(Z330="",0,Z330),"0")+IFERROR(IF(Z331="",0,Z331),"0")</f>
        <v>4.863E-2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17</v>
      </c>
      <c r="Y333" s="41">
        <f>IFERROR(SUM(Y327:Y331),"0")</f>
        <v>19.32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331</v>
      </c>
      <c r="Y350" s="53">
        <f t="shared" ref="Y350:Y356" si="58">IFERROR(IF(X350="",0,CEILING((X350/$H350),1)*$H350),"")</f>
        <v>345</v>
      </c>
      <c r="Z350" s="39">
        <f>IFERROR(IF(Y350=0,"",ROUNDUP(Y350/H350,0)*0.02175),"")</f>
        <v>0.50024999999999997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341.59199999999998</v>
      </c>
      <c r="BN350" s="75">
        <f t="shared" ref="BN350:BN356" si="60">IFERROR(Y350*I350/H350,"0")</f>
        <v>356.04</v>
      </c>
      <c r="BO350" s="75">
        <f t="shared" ref="BO350:BO356" si="61">IFERROR(1/J350*(X350/H350),"0")</f>
        <v>0.4597222222222222</v>
      </c>
      <c r="BP350" s="75">
        <f t="shared" ref="BP350:BP356" si="62">IFERROR(1/J350*(Y350/H350),"0")</f>
        <v>0.47916666666666663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169</v>
      </c>
      <c r="Y351" s="53">
        <f t="shared" si="58"/>
        <v>180</v>
      </c>
      <c r="Z351" s="39">
        <f>IFERROR(IF(Y351=0,"",ROUNDUP(Y351/H351,0)*0.02175),"")</f>
        <v>0.26100000000000001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174.40799999999999</v>
      </c>
      <c r="BN351" s="75">
        <f t="shared" si="60"/>
        <v>185.76000000000002</v>
      </c>
      <c r="BO351" s="75">
        <f t="shared" si="61"/>
        <v>0.23472222222222222</v>
      </c>
      <c r="BP351" s="75">
        <f t="shared" si="62"/>
        <v>0.25</v>
      </c>
    </row>
    <row r="352" spans="1:68" ht="27" hidden="1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220</v>
      </c>
      <c r="Y353" s="53">
        <f t="shared" si="58"/>
        <v>225</v>
      </c>
      <c r="Z353" s="39">
        <f>IFERROR(IF(Y353=0,"",ROUNDUP(Y353/H353,0)*0.02175),"")</f>
        <v>0.32624999999999998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227.04</v>
      </c>
      <c r="BN353" s="75">
        <f t="shared" si="60"/>
        <v>232.2</v>
      </c>
      <c r="BO353" s="75">
        <f t="shared" si="61"/>
        <v>0.30555555555555552</v>
      </c>
      <c r="BP353" s="75">
        <f t="shared" si="62"/>
        <v>0.3125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48</v>
      </c>
      <c r="Y357" s="41">
        <f>IFERROR(Y350/H350,"0")+IFERROR(Y351/H351,"0")+IFERROR(Y352/H352,"0")+IFERROR(Y353/H353,"0")+IFERROR(Y354/H354,"0")+IFERROR(Y355/H355,"0")+IFERROR(Y356/H356,"0")</f>
        <v>50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1.0874999999999999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720</v>
      </c>
      <c r="Y358" s="41">
        <f>IFERROR(SUM(Y350:Y356),"0")</f>
        <v>750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817</v>
      </c>
      <c r="Y360" s="53">
        <f>IFERROR(IF(X360="",0,CEILING((X360/$H360),1)*$H360),"")</f>
        <v>825</v>
      </c>
      <c r="Z360" s="39">
        <f>IFERROR(IF(Y360=0,"",ROUNDUP(Y360/H360,0)*0.02175),"")</f>
        <v>1.1962499999999998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843.14400000000001</v>
      </c>
      <c r="BN360" s="75">
        <f>IFERROR(Y360*I360/H360,"0")</f>
        <v>851.4</v>
      </c>
      <c r="BO360" s="75">
        <f>IFERROR(1/J360*(X360/H360),"0")</f>
        <v>1.1347222222222222</v>
      </c>
      <c r="BP360" s="75">
        <f>IFERROR(1/J360*(Y360/H360),"0")</f>
        <v>1.1458333333333333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54.466666666666669</v>
      </c>
      <c r="Y362" s="41">
        <f>IFERROR(Y360/H360,"0")+IFERROR(Y361/H361,"0")</f>
        <v>55</v>
      </c>
      <c r="Z362" s="41">
        <f>IFERROR(IF(Z360="",0,Z360),"0")+IFERROR(IF(Z361="",0,Z361),"0")</f>
        <v>1.1962499999999998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817</v>
      </c>
      <c r="Y363" s="41">
        <f>IFERROR(SUM(Y360:Y361),"0")</f>
        <v>825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179</v>
      </c>
      <c r="Y386" s="53">
        <f>IFERROR(IF(X386="",0,CEILING((X386/$H386),1)*$H386),"")</f>
        <v>180</v>
      </c>
      <c r="Z386" s="39">
        <f>IFERROR(IF(Y386=0,"",ROUNDUP(Y386/H386,0)*0.01898),"")</f>
        <v>0.37959999999999999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189.32233333333335</v>
      </c>
      <c r="BN386" s="75">
        <f>IFERROR(Y386*I386/H386,"0")</f>
        <v>190.38</v>
      </c>
      <c r="BO386" s="75">
        <f>IFERROR(1/J386*(X386/H386),"0")</f>
        <v>0.3107638888888889</v>
      </c>
      <c r="BP386" s="75">
        <f>IFERROR(1/J386*(Y386/H386),"0")</f>
        <v>0.3125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19.888888888888889</v>
      </c>
      <c r="Y388" s="41">
        <f>IFERROR(Y386/H386,"0")+IFERROR(Y387/H387,"0")</f>
        <v>20</v>
      </c>
      <c r="Z388" s="41">
        <f>IFERROR(IF(Z386="",0,Z386),"0")+IFERROR(IF(Z387="",0,Z387),"0")</f>
        <v>0.37959999999999999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179</v>
      </c>
      <c r="Y389" s="41">
        <f>IFERROR(SUM(Y386:Y387),"0")</f>
        <v>180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50</v>
      </c>
      <c r="Y397" s="53">
        <f t="shared" ref="Y397:Y406" si="63">IFERROR(IF(X397="",0,CEILING((X397/$H397),1)*$H397),"")</f>
        <v>54</v>
      </c>
      <c r="Z397" s="39">
        <f>IFERROR(IF(Y397=0,"",ROUNDUP(Y397/H397,0)*0.00902),"")</f>
        <v>9.0200000000000002E-2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51.944444444444443</v>
      </c>
      <c r="BN397" s="75">
        <f t="shared" ref="BN397:BN406" si="65">IFERROR(Y397*I397/H397,"0")</f>
        <v>56.099999999999994</v>
      </c>
      <c r="BO397" s="75">
        <f t="shared" ref="BO397:BO406" si="66">IFERROR(1/J397*(X397/H397),"0")</f>
        <v>7.0145903479236812E-2</v>
      </c>
      <c r="BP397" s="75">
        <f t="shared" ref="BP397:BP406" si="67">IFERROR(1/J397*(Y397/H397),"0")</f>
        <v>7.575757575757576E-2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2</v>
      </c>
      <c r="Y403" s="53">
        <f t="shared" si="63"/>
        <v>2.1</v>
      </c>
      <c r="Z403" s="39">
        <f t="shared" si="68"/>
        <v>5.0200000000000002E-3</v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2.1238095238095238</v>
      </c>
      <c r="BN403" s="75">
        <f t="shared" si="65"/>
        <v>2.23</v>
      </c>
      <c r="BO403" s="75">
        <f t="shared" si="66"/>
        <v>4.0700040700040706E-3</v>
      </c>
      <c r="BP403" s="75">
        <f t="shared" si="67"/>
        <v>4.2735042735042739E-3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3</v>
      </c>
      <c r="Y405" s="53">
        <f t="shared" si="63"/>
        <v>4.2</v>
      </c>
      <c r="Z405" s="39">
        <f t="shared" si="68"/>
        <v>1.004E-2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3.1857142857142855</v>
      </c>
      <c r="BN405" s="75">
        <f t="shared" si="65"/>
        <v>4.46</v>
      </c>
      <c r="BO405" s="75">
        <f t="shared" si="66"/>
        <v>6.1050061050061059E-3</v>
      </c>
      <c r="BP405" s="75">
        <f t="shared" si="67"/>
        <v>8.5470085470085479E-3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11.640211640211641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13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0.10525999999999999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55</v>
      </c>
      <c r="Y408" s="41">
        <f>IFERROR(SUM(Y397:Y406),"0")</f>
        <v>60.300000000000004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5</v>
      </c>
      <c r="Y429" s="53">
        <f>IFERROR(IF(X429="",0,CEILING((X429/$H429),1)*$H429),"")</f>
        <v>6</v>
      </c>
      <c r="Z429" s="39">
        <f>IFERROR(IF(Y429=0,"",ROUNDUP(Y429/H429,0)*0.00651),"")</f>
        <v>3.2550000000000003E-2</v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8.75</v>
      </c>
      <c r="BN429" s="75">
        <f>IFERROR(Y429*I429/H429,"0")</f>
        <v>10.500000000000002</v>
      </c>
      <c r="BO429" s="75">
        <f>IFERROR(1/J429*(X429/H429),"0")</f>
        <v>2.2893772893772896E-2</v>
      </c>
      <c r="BP429" s="75">
        <f>IFERROR(1/J429*(Y429/H429),"0")</f>
        <v>2.7472527472527476E-2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4.166666666666667</v>
      </c>
      <c r="Y430" s="41">
        <f>IFERROR(Y429/H429,"0")</f>
        <v>5</v>
      </c>
      <c r="Z430" s="41">
        <f>IFERROR(IF(Z429="",0,Z429),"0")</f>
        <v>3.2550000000000003E-2</v>
      </c>
      <c r="AA430" s="64"/>
      <c r="AB430" s="64"/>
      <c r="AC430" s="64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5</v>
      </c>
      <c r="Y431" s="41">
        <f>IFERROR(SUM(Y429:Y429),"0")</f>
        <v>6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6</v>
      </c>
      <c r="Y440" s="53">
        <f t="shared" ref="Y440:Y452" si="69">IFERROR(IF(X440="",0,CEILING((X440/$H440),1)*$H440),"")</f>
        <v>10.56</v>
      </c>
      <c r="Z440" s="39">
        <f t="shared" ref="Z440:Z445" si="70">IFERROR(IF(Y440=0,"",ROUNDUP(Y440/H440,0)*0.01196),"")</f>
        <v>2.392E-2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6.4090909090909083</v>
      </c>
      <c r="BN440" s="75">
        <f t="shared" ref="BN440:BN452" si="72">IFERROR(Y440*I440/H440,"0")</f>
        <v>11.28</v>
      </c>
      <c r="BO440" s="75">
        <f t="shared" ref="BO440:BO452" si="73">IFERROR(1/J440*(X440/H440),"0")</f>
        <v>1.0926573426573426E-2</v>
      </c>
      <c r="BP440" s="75">
        <f t="shared" ref="BP440:BP452" si="74">IFERROR(1/J440*(Y440/H440),"0")</f>
        <v>1.9230769230769232E-2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9</v>
      </c>
      <c r="Y441" s="53">
        <f t="shared" si="69"/>
        <v>10.56</v>
      </c>
      <c r="Z441" s="39">
        <f t="shared" si="70"/>
        <v>2.392E-2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9.6136363636363633</v>
      </c>
      <c r="BN441" s="75">
        <f t="shared" si="72"/>
        <v>11.28</v>
      </c>
      <c r="BO441" s="75">
        <f t="shared" si="73"/>
        <v>1.638986013986014E-2</v>
      </c>
      <c r="BP441" s="75">
        <f t="shared" si="74"/>
        <v>1.9230769230769232E-2</v>
      </c>
    </row>
    <row r="442" spans="1:68" ht="27" hidden="1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17</v>
      </c>
      <c r="Y444" s="53">
        <f t="shared" si="69"/>
        <v>21.12</v>
      </c>
      <c r="Z444" s="39">
        <f t="shared" si="70"/>
        <v>4.7840000000000001E-2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18.159090909090907</v>
      </c>
      <c r="BN444" s="75">
        <f t="shared" si="72"/>
        <v>22.56</v>
      </c>
      <c r="BO444" s="75">
        <f t="shared" si="73"/>
        <v>3.0958624708624712E-2</v>
      </c>
      <c r="BP444" s="75">
        <f t="shared" si="74"/>
        <v>3.8461538461538464E-2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6.0606060606060606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9.5680000000000001E-2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32</v>
      </c>
      <c r="Y454" s="41">
        <f>IFERROR(SUM(Y440:Y452),"0")</f>
        <v>42.24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hidden="1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33</v>
      </c>
      <c r="Y463" s="53">
        <f t="shared" si="75"/>
        <v>36.96</v>
      </c>
      <c r="Z463" s="39">
        <f>IFERROR(IF(Y463=0,"",ROUNDUP(Y463/H463,0)*0.01196),"")</f>
        <v>8.3720000000000003E-2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35.249999999999993</v>
      </c>
      <c r="BN463" s="75">
        <f t="shared" si="77"/>
        <v>39.479999999999997</v>
      </c>
      <c r="BO463" s="75">
        <f t="shared" si="78"/>
        <v>6.0096153846153848E-2</v>
      </c>
      <c r="BP463" s="75">
        <f t="shared" si="79"/>
        <v>6.7307692307692318E-2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48</v>
      </c>
      <c r="Y464" s="53">
        <f t="shared" si="75"/>
        <v>52.800000000000004</v>
      </c>
      <c r="Z464" s="39">
        <f>IFERROR(IF(Y464=0,"",ROUNDUP(Y464/H464,0)*0.01196),"")</f>
        <v>0.1196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51.272727272727266</v>
      </c>
      <c r="BN464" s="75">
        <f t="shared" si="77"/>
        <v>56.400000000000006</v>
      </c>
      <c r="BO464" s="75">
        <f t="shared" si="78"/>
        <v>8.7412587412587409E-2</v>
      </c>
      <c r="BP464" s="75">
        <f t="shared" si="79"/>
        <v>9.6153846153846159E-2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15.34090909090909</v>
      </c>
      <c r="Y469" s="41">
        <f>IFERROR(Y462/H462,"0")+IFERROR(Y463/H463,"0")+IFERROR(Y464/H464,"0")+IFERROR(Y465/H465,"0")+IFERROR(Y466/H466,"0")+IFERROR(Y467/H467,"0")+IFERROR(Y468/H468,"0")</f>
        <v>17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0.20332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81</v>
      </c>
      <c r="Y470" s="41">
        <f>IFERROR(SUM(Y462:Y468),"0")</f>
        <v>89.76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59</v>
      </c>
      <c r="Y498" s="53">
        <f>IFERROR(IF(X498="",0,CEILING((X498/$H498),1)*$H498),"")</f>
        <v>63</v>
      </c>
      <c r="Z498" s="39">
        <f>IFERROR(IF(Y498=0,"",ROUNDUP(Y498/H498,0)*0.01898),"")</f>
        <v>0.13286000000000001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62.402333333333331</v>
      </c>
      <c r="BN498" s="75">
        <f>IFERROR(Y498*I498/H498,"0")</f>
        <v>66.632999999999996</v>
      </c>
      <c r="BO498" s="75">
        <f>IFERROR(1/J498*(X498/H498),"0")</f>
        <v>0.10243055555555555</v>
      </c>
      <c r="BP498" s="75">
        <f>IFERROR(1/J498*(Y498/H498),"0")</f>
        <v>0.109375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6.5555555555555554</v>
      </c>
      <c r="Y500" s="41">
        <f>IFERROR(Y498/H498,"0")+IFERROR(Y499/H499,"0")</f>
        <v>7</v>
      </c>
      <c r="Z500" s="41">
        <f>IFERROR(IF(Z498="",0,Z498),"0")+IFERROR(IF(Z499="",0,Z499),"0")</f>
        <v>0.13286000000000001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59</v>
      </c>
      <c r="Y501" s="41">
        <f>IFERROR(SUM(Y498:Y499),"0")</f>
        <v>63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3402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3541.32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3590.9521157454255</v>
      </c>
      <c r="Y515" s="41">
        <f>IFERROR(SUM(BN22:BN511),"0")</f>
        <v>3738.5020000000004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6</v>
      </c>
      <c r="Y516" s="42">
        <f>ROUNDUP(SUM(BP22:BP511),0)</f>
        <v>7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3740.9521157454255</v>
      </c>
      <c r="Y517" s="41">
        <f>GrossWeightTotalR+PalletQtyTotalR*25</f>
        <v>3913.5020000000004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631.53350888237367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657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6.9308399999999999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40.1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119.80000000000001</v>
      </c>
      <c r="E524" s="50">
        <f>IFERROR(Y89*1,"0")+IFERROR(Y90*1,"0")+IFERROR(Y91*1,"0")+IFERROR(Y95*1,"0")+IFERROR(Y96*1,"0")+IFERROR(Y97*1,"0")+IFERROR(Y98*1,"0")+IFERROR(Y99*1,"0")+IFERROR(Y100*1,"0")</f>
        <v>241.20000000000002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195.90000000000003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182.1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544.80000000000007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127.19999999999999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73.92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1575</v>
      </c>
      <c r="U524" s="50">
        <f>IFERROR(Y375*1,"0")+IFERROR(Y376*1,"0")+IFERROR(Y377*1,"0")+IFERROR(Y378*1,"0")+IFERROR(Y382*1,"0")+IFERROR(Y386*1,"0")+IFERROR(Y387*1,"0")+IFERROR(Y391*1,"0")</f>
        <v>180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60.300000000000004</v>
      </c>
      <c r="W524" s="50">
        <f>IFERROR(Y416*1,"0")+IFERROR(Y417*1,"0")+IFERROR(Y421*1,"0")+IFERROR(Y422*1,"0")+IFERROR(Y423*1,"0")+IFERROR(Y424*1,"0")</f>
        <v>0</v>
      </c>
      <c r="X524" s="50">
        <f>IFERROR(Y429*1,"0")</f>
        <v>6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63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76"/>
        <filter val="10,00"/>
        <filter val="11,64"/>
        <filter val="117,00"/>
        <filter val="119,00"/>
        <filter val="12,00"/>
        <filter val="124,00"/>
        <filter val="125,00"/>
        <filter val="13,00"/>
        <filter val="13,46"/>
        <filter val="14,00"/>
        <filter val="14,14"/>
        <filter val="142,00"/>
        <filter val="148,00"/>
        <filter val="15,00"/>
        <filter val="15,34"/>
        <filter val="169,00"/>
        <filter val="17,00"/>
        <filter val="179,00"/>
        <filter val="18,00"/>
        <filter val="19,89"/>
        <filter val="2,00"/>
        <filter val="2,22"/>
        <filter val="203,33"/>
        <filter val="21,00"/>
        <filter val="21,98"/>
        <filter val="22,78"/>
        <filter val="220,00"/>
        <filter val="221,00"/>
        <filter val="23,00"/>
        <filter val="26,00"/>
        <filter val="27,00"/>
        <filter val="28,00"/>
        <filter val="3 402,00"/>
        <filter val="3 590,95"/>
        <filter val="3 740,95"/>
        <filter val="3,00"/>
        <filter val="3,75"/>
        <filter val="30,00"/>
        <filter val="31,00"/>
        <filter val="32,00"/>
        <filter val="33,00"/>
        <filter val="331,00"/>
        <filter val="35,00"/>
        <filter val="36,00"/>
        <filter val="38,00"/>
        <filter val="4,00"/>
        <filter val="4,17"/>
        <filter val="4,60"/>
        <filter val="41,00"/>
        <filter val="46,00"/>
        <filter val="48,00"/>
        <filter val="488,00"/>
        <filter val="49,00"/>
        <filter val="5,00"/>
        <filter val="50,00"/>
        <filter val="52,08"/>
        <filter val="52,30"/>
        <filter val="54,47"/>
        <filter val="55,00"/>
        <filter val="59,00"/>
        <filter val="6"/>
        <filter val="6,00"/>
        <filter val="6,06"/>
        <filter val="6,22"/>
        <filter val="6,56"/>
        <filter val="6,75"/>
        <filter val="6,76"/>
        <filter val="63,00"/>
        <filter val="631,53"/>
        <filter val="7,00"/>
        <filter val="720,00"/>
        <filter val="73,00"/>
        <filter val="75,00"/>
        <filter val="77,00"/>
        <filter val="8,00"/>
        <filter val="8,33"/>
        <filter val="8,94"/>
        <filter val="81,00"/>
        <filter val="817,00"/>
        <filter val="9,00"/>
        <filter val="93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