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КИ Ташкент\"/>
    </mc:Choice>
  </mc:AlternateContent>
  <xr:revisionPtr revIDLastSave="0" documentId="13_ncr:1_{A16B954B-7359-4EFD-961F-55D9004E3F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U7" i="1" s="1"/>
  <c r="Q8" i="1"/>
  <c r="V8" i="1" s="1"/>
  <c r="Q9" i="1"/>
  <c r="R9" i="1" s="1"/>
  <c r="U9" i="1" s="1"/>
  <c r="Q10" i="1"/>
  <c r="U10" i="1" s="1"/>
  <c r="Q11" i="1"/>
  <c r="R11" i="1" s="1"/>
  <c r="U11" i="1" s="1"/>
  <c r="Q12" i="1"/>
  <c r="V12" i="1" s="1"/>
  <c r="Q13" i="1"/>
  <c r="R13" i="1" s="1"/>
  <c r="U13" i="1" s="1"/>
  <c r="Q14" i="1"/>
  <c r="R14" i="1" s="1"/>
  <c r="U14" i="1" s="1"/>
  <c r="Q15" i="1"/>
  <c r="U15" i="1" s="1"/>
  <c r="Q16" i="1"/>
  <c r="V16" i="1" s="1"/>
  <c r="Q17" i="1"/>
  <c r="R17" i="1" s="1"/>
  <c r="Q18" i="1"/>
  <c r="U18" i="1" s="1"/>
  <c r="Q19" i="1"/>
  <c r="R19" i="1" s="1"/>
  <c r="U19" i="1" s="1"/>
  <c r="Q20" i="1"/>
  <c r="V20" i="1" s="1"/>
  <c r="Q21" i="1"/>
  <c r="U21" i="1" s="1"/>
  <c r="Q22" i="1"/>
  <c r="U22" i="1" s="1"/>
  <c r="Q23" i="1"/>
  <c r="U23" i="1" s="1"/>
  <c r="Q24" i="1"/>
  <c r="V24" i="1" s="1"/>
  <c r="Q25" i="1"/>
  <c r="R25" i="1" s="1"/>
  <c r="U25" i="1" s="1"/>
  <c r="Q26" i="1"/>
  <c r="U26" i="1" s="1"/>
  <c r="Q27" i="1"/>
  <c r="U27" i="1" s="1"/>
  <c r="Q28" i="1"/>
  <c r="V28" i="1" s="1"/>
  <c r="Q29" i="1"/>
  <c r="R29" i="1" s="1"/>
  <c r="U29" i="1" s="1"/>
  <c r="Q30" i="1"/>
  <c r="V30" i="1" s="1"/>
  <c r="Q31" i="1"/>
  <c r="U31" i="1" s="1"/>
  <c r="Q32" i="1"/>
  <c r="V32" i="1" s="1"/>
  <c r="Q33" i="1"/>
  <c r="U33" i="1" s="1"/>
  <c r="Q34" i="1"/>
  <c r="V34" i="1" s="1"/>
  <c r="Q35" i="1"/>
  <c r="U35" i="1" s="1"/>
  <c r="Q36" i="1"/>
  <c r="U36" i="1" s="1"/>
  <c r="Q6" i="1"/>
  <c r="V6" i="1" s="1"/>
  <c r="R32" i="1" l="1"/>
  <c r="U32" i="1" s="1"/>
  <c r="U17" i="1"/>
  <c r="V31" i="1"/>
  <c r="V35" i="1"/>
  <c r="V27" i="1"/>
  <c r="V26" i="1"/>
  <c r="V23" i="1"/>
  <c r="V22" i="1"/>
  <c r="V19" i="1"/>
  <c r="V18" i="1"/>
  <c r="V15" i="1"/>
  <c r="V14" i="1"/>
  <c r="V11" i="1"/>
  <c r="V10" i="1"/>
  <c r="V7" i="1"/>
  <c r="R6" i="1"/>
  <c r="U6" i="1" s="1"/>
  <c r="U34" i="1"/>
  <c r="U30" i="1"/>
  <c r="R28" i="1"/>
  <c r="U28" i="1" s="1"/>
  <c r="U24" i="1"/>
  <c r="R20" i="1"/>
  <c r="U20" i="1" s="1"/>
  <c r="U16" i="1"/>
  <c r="R12" i="1"/>
  <c r="U12" i="1" s="1"/>
  <c r="R8" i="1"/>
  <c r="U8" i="1" s="1"/>
  <c r="V36" i="1"/>
  <c r="V33" i="1"/>
  <c r="V29" i="1"/>
  <c r="V25" i="1"/>
  <c r="V21" i="1"/>
  <c r="V17" i="1"/>
  <c r="V13" i="1"/>
  <c r="V9" i="1"/>
  <c r="AH36" i="1"/>
  <c r="L36" i="1"/>
  <c r="AH35" i="1"/>
  <c r="L35" i="1"/>
  <c r="AH34" i="1"/>
  <c r="L34" i="1"/>
  <c r="AH33" i="1"/>
  <c r="L33" i="1"/>
  <c r="L32" i="1"/>
  <c r="AH31" i="1"/>
  <c r="L31" i="1"/>
  <c r="AH30" i="1"/>
  <c r="L30" i="1"/>
  <c r="AH29" i="1"/>
  <c r="L29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12" i="1"/>
  <c r="AH20" i="1"/>
  <c r="AH28" i="1"/>
  <c r="R5" i="1"/>
  <c r="AH8" i="1"/>
  <c r="AH32" i="1"/>
  <c r="AH5" i="1" l="1"/>
</calcChain>
</file>

<file path=xl/sharedStrings.xml><?xml version="1.0" encoding="utf-8"?>
<sst xmlns="http://schemas.openxmlformats.org/spreadsheetml/2006/main" count="149" uniqueCount="79">
  <si>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</si>
  <si>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</si>
  <si>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</si>
  <si>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</si>
  <si>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</si>
  <si>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</si>
  <si>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</si>
  <si>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</si>
  <si>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</si>
  <si>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</si>
  <si>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</si>
  <si>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</si>
  <si>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</si>
  <si>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</si>
  <si>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</si>
  <si>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</si>
  <si>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</si>
  <si>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</si>
  <si>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</si>
  <si>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</si>
  <si>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</si>
  <si>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</si>
  <si>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</si>
  <si>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</si>
  <si>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</si>
  <si>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</si>
  <si>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</si>
  <si>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</si>
  <si>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</si>
  <si>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</si>
  <si>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</si>
  <si>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</si>
  <si>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</si>
  <si>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</si>
  <si>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</si>
  <si>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</si>
  <si>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</si>
  <si>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</si>
  <si>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</si>
  <si>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</si>
  <si>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</si>
  <si>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</si>
  <si>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</si>
  <si>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</si>
  <si>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</si>
  <si>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6071 ЭКСТРА Папа может вар п/о_UZ</t>
  </si>
  <si>
    <t>сертификация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</si>
  <si>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</si>
  <si>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</si>
  <si>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</si>
  <si>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продажи!!!</t>
  </si>
  <si>
    <t>6076 МЯСНАЯ Папа может вар п/о 0.4кг_UZ</t>
  </si>
  <si>
    <t>6078 ФИЛЕЙНАЯ Папа может вар п/о_UZ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</si>
  <si>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</si>
  <si>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</si>
  <si>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</si>
  <si>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</si>
  <si>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</si>
  <si>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Вывод из ассортимента с 26.09.25 (завод)</t>
  </si>
  <si>
    <t>6346 ФИЛЕЙНАЯ Папа может вар п/о 0.5кг_СНГ  ОСТАНКИНО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</si>
  <si>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</si>
  <si>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</si>
  <si>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</si>
  <si>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</si>
  <si>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</si>
  <si>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</si>
  <si>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7067 СОЧНЫЕ ПМ сос п/о мгс 0.41кг_СНГ_50с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</si>
  <si>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</si>
  <si>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</si>
  <si>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</si>
  <si>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</si>
  <si>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</si>
  <si>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</si>
  <si>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t>6220 ГОВЯЖЬЯ Папа может вар п/о  ОСТАНКИНО</t>
  </si>
  <si>
    <t>6268 ГОВЯЖЬЯ Папа может вар п/о 0.4кг 8шт.  ОСТАНКИНО</t>
  </si>
  <si>
    <t>БОЯРСКАЯ ПМ п/к в/у 0.28кг_СНГ</t>
  </si>
  <si>
    <t>23,09,25 завод не отгрузил</t>
  </si>
  <si>
    <t>необходимо увеличить продажи</t>
  </si>
  <si>
    <r>
      <t xml:space="preserve">необходимо увеличить продажи / </t>
    </r>
    <r>
      <rPr>
        <b/>
        <sz val="10"/>
        <rFont val="Arial"/>
        <family val="2"/>
        <charset val="204"/>
      </rPr>
      <t>Вывод из ассортимента с 06.10.25 (завод)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</si>
</sst>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52.71093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6435.7159999999994</v>
      </c>
      <c r="F5" s="4">
        <f>SUM(F6:F497)</f>
        <v>6336.7709999999997</v>
      </c>
      <c r="G5" s="8"/>
      <c r="H5" s="1"/>
      <c r="I5" s="1"/>
      <c r="J5" s="1"/>
      <c r="K5" s="4">
        <f t="shared" ref="K5:S5" si="0">SUM(K6:K497)</f>
        <v>0</v>
      </c>
      <c r="L5" s="4">
        <f t="shared" si="0"/>
        <v>6435.7159999999994</v>
      </c>
      <c r="M5" s="4">
        <f t="shared" si="0"/>
        <v>0</v>
      </c>
      <c r="N5" s="4">
        <f t="shared" si="0"/>
        <v>0</v>
      </c>
      <c r="O5" s="4">
        <f t="shared" si="0"/>
        <v>7660</v>
      </c>
      <c r="P5" s="4">
        <f t="shared" si="0"/>
        <v>7690</v>
      </c>
      <c r="Q5" s="4">
        <f t="shared" si="0"/>
        <v>1287.1432</v>
      </c>
      <c r="R5" s="4">
        <f t="shared" si="0"/>
        <v>7602.6459999999997</v>
      </c>
      <c r="S5" s="4">
        <f t="shared" si="0"/>
        <v>0</v>
      </c>
      <c r="T5" s="1"/>
      <c r="U5" s="1"/>
      <c r="V5" s="1"/>
      <c r="W5" s="4">
        <f t="shared" ref="W5:AF5" si="1">SUM(W6:W497)</f>
        <v>1088.5380000000002</v>
      </c>
      <c r="X5" s="4">
        <f t="shared" si="1"/>
        <v>939.43639999999994</v>
      </c>
      <c r="Y5" s="4">
        <f t="shared" si="1"/>
        <v>1077.2595999999999</v>
      </c>
      <c r="Z5" s="4">
        <f t="shared" si="1"/>
        <v>1089.3878</v>
      </c>
      <c r="AA5" s="4">
        <f t="shared" si="1"/>
        <v>912.98139999999989</v>
      </c>
      <c r="AB5" s="4">
        <f t="shared" si="1"/>
        <v>907.21220000000005</v>
      </c>
      <c r="AC5" s="4">
        <f t="shared" si="1"/>
        <v>930.4054000000001</v>
      </c>
      <c r="AD5" s="4">
        <f t="shared" si="1"/>
        <v>1260.6985999999999</v>
      </c>
      <c r="AE5" s="4">
        <f t="shared" si="1"/>
        <v>667.43079999999998</v>
      </c>
      <c r="AF5" s="4">
        <f t="shared" si="1"/>
        <v>997.6028</v>
      </c>
      <c r="AG5" s="1"/>
      <c r="AH5" s="4">
        <f>SUM(AH6:AH497)</f>
        <v>3565.4517500000002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227.72399999999999</v>
      </c>
      <c r="D6" s="1">
        <v>146.84399999999999</v>
      </c>
      <c r="E6" s="1">
        <v>154.703</v>
      </c>
      <c r="F6" s="1">
        <v>217.024</v>
      </c>
      <c r="G6" s="8">
        <v>1</v>
      </c>
      <c r="H6" s="1">
        <v>45</v>
      </c>
      <c r="I6" s="1" t="s">
        <v>39</v>
      </c>
      <c r="J6" s="1"/>
      <c r="K6" s="1"/>
      <c r="L6" s="1">
        <f t="shared" ref="L6:L36" si="2">E6-K6</f>
        <v>154.703</v>
      </c>
      <c r="M6" s="1"/>
      <c r="N6" s="1"/>
      <c r="O6" s="1">
        <v>150</v>
      </c>
      <c r="P6" s="1">
        <v>100</v>
      </c>
      <c r="Q6" s="1">
        <f>E6/5</f>
        <v>30.9406</v>
      </c>
      <c r="R6" s="5">
        <f>20*Q6-P6-O6-F6</f>
        <v>151.78800000000001</v>
      </c>
      <c r="S6" s="5"/>
      <c r="T6" s="1"/>
      <c r="U6" s="1">
        <f>(F6+O6+P6+R6)/Q6</f>
        <v>20</v>
      </c>
      <c r="V6" s="1">
        <f>(F6+O6+P6)/Q6</f>
        <v>15.094212781911146</v>
      </c>
      <c r="W6" s="1">
        <v>26.750599999999999</v>
      </c>
      <c r="X6" s="1">
        <v>30.160399999999999</v>
      </c>
      <c r="Y6" s="1">
        <v>28.335000000000001</v>
      </c>
      <c r="Z6" s="1">
        <v>29.2254</v>
      </c>
      <c r="AA6" s="1">
        <v>26.2774</v>
      </c>
      <c r="AB6" s="1">
        <v>12.8058</v>
      </c>
      <c r="AC6" s="1">
        <v>25.6524</v>
      </c>
      <c r="AD6" s="1">
        <v>37.458199999999998</v>
      </c>
      <c r="AE6" s="1">
        <v>26.69</v>
      </c>
      <c r="AF6" s="1">
        <v>20.233799999999999</v>
      </c>
      <c r="AG6" s="1"/>
      <c r="AH6" s="1">
        <f>G6*R6</f>
        <v>151.78800000000001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813</v>
      </c>
      <c r="D7" s="1">
        <v>521</v>
      </c>
      <c r="E7" s="1">
        <v>567.18899999999996</v>
      </c>
      <c r="F7" s="1">
        <v>763.81100000000004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567.18899999999996</v>
      </c>
      <c r="M7" s="1"/>
      <c r="N7" s="1"/>
      <c r="O7" s="1">
        <v>400</v>
      </c>
      <c r="P7" s="1">
        <v>500</v>
      </c>
      <c r="Q7" s="1">
        <f t="shared" ref="Q7:Q36" si="3">E7/5</f>
        <v>113.4378</v>
      </c>
      <c r="R7" s="5">
        <f t="shared" ref="R7:R35" si="4">20*Q7-P7-O7-F7</f>
        <v>604.94499999999982</v>
      </c>
      <c r="S7" s="5"/>
      <c r="T7" s="1"/>
      <c r="U7" s="1">
        <f t="shared" ref="U7:U36" si="5">(F7+O7+P7+R7)/Q7</f>
        <v>20</v>
      </c>
      <c r="V7" s="1">
        <f t="shared" ref="V7:V36" si="6">(F7+O7+P7)/Q7</f>
        <v>14.66716561851517</v>
      </c>
      <c r="W7" s="1">
        <v>114.4</v>
      </c>
      <c r="X7" s="1">
        <v>93.8</v>
      </c>
      <c r="Y7" s="1">
        <v>117</v>
      </c>
      <c r="Z7" s="1">
        <v>132.80000000000001</v>
      </c>
      <c r="AA7" s="1">
        <v>102.8</v>
      </c>
      <c r="AB7" s="1">
        <v>123</v>
      </c>
      <c r="AC7" s="1">
        <v>103.4</v>
      </c>
      <c r="AD7" s="1">
        <v>148.6</v>
      </c>
      <c r="AE7" s="1">
        <v>89.8</v>
      </c>
      <c r="AF7" s="1">
        <v>102.8</v>
      </c>
      <c r="AG7" s="1"/>
      <c r="AH7" s="1">
        <f>G7*R7</f>
        <v>211.73074999999992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181.2</v>
      </c>
      <c r="D8" s="1">
        <v>182.624</v>
      </c>
      <c r="E8" s="1">
        <v>142.44999999999999</v>
      </c>
      <c r="F8" s="1">
        <v>219.67500000000001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142.44999999999999</v>
      </c>
      <c r="M8" s="1"/>
      <c r="N8" s="1"/>
      <c r="O8" s="1">
        <v>150</v>
      </c>
      <c r="P8" s="1"/>
      <c r="Q8" s="1">
        <f t="shared" si="3"/>
        <v>28.49</v>
      </c>
      <c r="R8" s="5">
        <f t="shared" si="4"/>
        <v>200.12499999999994</v>
      </c>
      <c r="S8" s="5"/>
      <c r="T8" s="1"/>
      <c r="U8" s="1">
        <f t="shared" si="5"/>
        <v>20</v>
      </c>
      <c r="V8" s="1">
        <f t="shared" si="6"/>
        <v>12.975605475605477</v>
      </c>
      <c r="W8" s="1">
        <v>18.126200000000001</v>
      </c>
      <c r="X8" s="1">
        <v>15.042400000000001</v>
      </c>
      <c r="Y8" s="1">
        <v>15.217599999999999</v>
      </c>
      <c r="Z8" s="1">
        <v>19.008800000000001</v>
      </c>
      <c r="AA8" s="1">
        <v>21.332000000000001</v>
      </c>
      <c r="AB8" s="1">
        <v>19.104399999999998</v>
      </c>
      <c r="AC8" s="1">
        <v>22.540199999999999</v>
      </c>
      <c r="AD8" s="1">
        <v>20.399799999999999</v>
      </c>
      <c r="AE8" s="1">
        <v>17.173200000000001</v>
      </c>
      <c r="AF8" s="1">
        <v>24.278199999999998</v>
      </c>
      <c r="AG8" s="1" t="s">
        <v>43</v>
      </c>
      <c r="AH8" s="1">
        <f>G8*R8</f>
        <v>200.12499999999994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653</v>
      </c>
      <c r="D9" s="1">
        <v>440</v>
      </c>
      <c r="E9" s="1">
        <v>429</v>
      </c>
      <c r="F9" s="1">
        <v>661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429</v>
      </c>
      <c r="M9" s="1"/>
      <c r="N9" s="1"/>
      <c r="O9" s="1">
        <v>240</v>
      </c>
      <c r="P9" s="1">
        <v>350</v>
      </c>
      <c r="Q9" s="1">
        <f t="shared" si="3"/>
        <v>85.8</v>
      </c>
      <c r="R9" s="5">
        <f t="shared" si="4"/>
        <v>465</v>
      </c>
      <c r="S9" s="5"/>
      <c r="T9" s="1"/>
      <c r="U9" s="1">
        <f t="shared" si="5"/>
        <v>20</v>
      </c>
      <c r="V9" s="1">
        <f t="shared" si="6"/>
        <v>14.580419580419582</v>
      </c>
      <c r="W9" s="1">
        <v>79.400000000000006</v>
      </c>
      <c r="X9" s="1">
        <v>69.8</v>
      </c>
      <c r="Y9" s="1">
        <v>96.8</v>
      </c>
      <c r="Z9" s="1">
        <v>97.6</v>
      </c>
      <c r="AA9" s="1">
        <v>84.4</v>
      </c>
      <c r="AB9" s="1">
        <v>79.400000000000006</v>
      </c>
      <c r="AC9" s="1">
        <v>87.6</v>
      </c>
      <c r="AD9" s="1">
        <v>124.6</v>
      </c>
      <c r="AE9" s="1">
        <v>66.8</v>
      </c>
      <c r="AF9" s="1">
        <v>81.2</v>
      </c>
      <c r="AG9" s="1"/>
      <c r="AH9" s="1">
        <f>G9*R9</f>
        <v>162.75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38</v>
      </c>
      <c r="C10" s="1">
        <v>28.288</v>
      </c>
      <c r="D10" s="1"/>
      <c r="E10" s="1"/>
      <c r="F10" s="1">
        <v>27.288</v>
      </c>
      <c r="G10" s="8">
        <v>1</v>
      </c>
      <c r="H10" s="1">
        <v>60</v>
      </c>
      <c r="I10" s="1" t="s">
        <v>46</v>
      </c>
      <c r="J10" s="1"/>
      <c r="K10" s="1"/>
      <c r="L10" s="1">
        <f t="shared" si="2"/>
        <v>0</v>
      </c>
      <c r="M10" s="1"/>
      <c r="N10" s="1"/>
      <c r="O10" s="1"/>
      <c r="P10" s="1"/>
      <c r="Q10" s="1">
        <f t="shared" si="3"/>
        <v>0</v>
      </c>
      <c r="R10" s="5"/>
      <c r="S10" s="5"/>
      <c r="T10" s="1"/>
      <c r="U10" s="1" t="e">
        <f t="shared" si="5"/>
        <v>#DIV/0!</v>
      </c>
      <c r="V10" s="1" t="e">
        <f t="shared" si="6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2" t="s">
        <v>50</v>
      </c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41</v>
      </c>
      <c r="C11" s="1">
        <v>422</v>
      </c>
      <c r="D11" s="1">
        <v>320</v>
      </c>
      <c r="E11" s="1">
        <v>530</v>
      </c>
      <c r="F11" s="1">
        <v>211</v>
      </c>
      <c r="G11" s="8">
        <v>0.4</v>
      </c>
      <c r="H11" s="1">
        <v>60</v>
      </c>
      <c r="I11" s="1" t="s">
        <v>39</v>
      </c>
      <c r="J11" s="1"/>
      <c r="K11" s="1"/>
      <c r="L11" s="1">
        <f t="shared" si="2"/>
        <v>530</v>
      </c>
      <c r="M11" s="1"/>
      <c r="N11" s="1"/>
      <c r="O11" s="1">
        <v>600</v>
      </c>
      <c r="P11" s="1">
        <v>600</v>
      </c>
      <c r="Q11" s="1">
        <f t="shared" si="3"/>
        <v>106</v>
      </c>
      <c r="R11" s="5">
        <f t="shared" si="4"/>
        <v>709</v>
      </c>
      <c r="S11" s="5"/>
      <c r="T11" s="1"/>
      <c r="U11" s="1">
        <f t="shared" si="5"/>
        <v>20</v>
      </c>
      <c r="V11" s="1">
        <f t="shared" si="6"/>
        <v>13.311320754716981</v>
      </c>
      <c r="W11" s="1">
        <v>57.8</v>
      </c>
      <c r="X11" s="1">
        <v>63.6</v>
      </c>
      <c r="Y11" s="1">
        <v>66.8</v>
      </c>
      <c r="Z11" s="1">
        <v>83</v>
      </c>
      <c r="AA11" s="1">
        <v>53</v>
      </c>
      <c r="AB11" s="1">
        <v>64.400000000000006</v>
      </c>
      <c r="AC11" s="1">
        <v>55.6</v>
      </c>
      <c r="AD11" s="1">
        <v>105</v>
      </c>
      <c r="AE11" s="1">
        <v>30.6</v>
      </c>
      <c r="AF11" s="1">
        <v>71</v>
      </c>
      <c r="AG11" s="1" t="s">
        <v>48</v>
      </c>
      <c r="AH11" s="1">
        <f>G11*R11</f>
        <v>283.60000000000002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38</v>
      </c>
      <c r="C12" s="1">
        <v>182.80699999999999</v>
      </c>
      <c r="D12" s="1">
        <v>61.624000000000002</v>
      </c>
      <c r="E12" s="1">
        <v>79.253</v>
      </c>
      <c r="F12" s="1">
        <v>164.678</v>
      </c>
      <c r="G12" s="8">
        <v>1</v>
      </c>
      <c r="H12" s="1">
        <v>60</v>
      </c>
      <c r="I12" s="1" t="s">
        <v>39</v>
      </c>
      <c r="J12" s="1"/>
      <c r="K12" s="1"/>
      <c r="L12" s="1">
        <f t="shared" si="2"/>
        <v>79.253</v>
      </c>
      <c r="M12" s="1"/>
      <c r="N12" s="1"/>
      <c r="O12" s="1">
        <v>70</v>
      </c>
      <c r="P12" s="1"/>
      <c r="Q12" s="1">
        <f t="shared" si="3"/>
        <v>15.8506</v>
      </c>
      <c r="R12" s="5">
        <f t="shared" si="4"/>
        <v>82.334000000000003</v>
      </c>
      <c r="S12" s="5"/>
      <c r="T12" s="1"/>
      <c r="U12" s="1">
        <f t="shared" si="5"/>
        <v>20</v>
      </c>
      <c r="V12" s="1">
        <f t="shared" si="6"/>
        <v>14.805622500094634</v>
      </c>
      <c r="W12" s="1">
        <v>6.383</v>
      </c>
      <c r="X12" s="1">
        <v>8.5988000000000007</v>
      </c>
      <c r="Y12" s="1">
        <v>14.6876</v>
      </c>
      <c r="Z12" s="1">
        <v>18.228400000000001</v>
      </c>
      <c r="AA12" s="1">
        <v>8.7132000000000005</v>
      </c>
      <c r="AB12" s="1">
        <v>15.139200000000001</v>
      </c>
      <c r="AC12" s="1">
        <v>5.3826000000000001</v>
      </c>
      <c r="AD12" s="1">
        <v>19.4316</v>
      </c>
      <c r="AE12" s="1">
        <v>10.4884</v>
      </c>
      <c r="AF12" s="1">
        <v>14.652799999999999</v>
      </c>
      <c r="AG12" s="1"/>
      <c r="AH12" s="1">
        <f>G12*R12</f>
        <v>82.334000000000003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41</v>
      </c>
      <c r="C13" s="1">
        <v>659</v>
      </c>
      <c r="D13" s="1">
        <v>240</v>
      </c>
      <c r="E13" s="1">
        <v>334</v>
      </c>
      <c r="F13" s="1">
        <v>564</v>
      </c>
      <c r="G13" s="8">
        <v>0.4</v>
      </c>
      <c r="H13" s="1">
        <v>60</v>
      </c>
      <c r="I13" s="1" t="s">
        <v>39</v>
      </c>
      <c r="J13" s="1"/>
      <c r="K13" s="1"/>
      <c r="L13" s="1">
        <f t="shared" si="2"/>
        <v>334</v>
      </c>
      <c r="M13" s="1"/>
      <c r="N13" s="1"/>
      <c r="O13" s="1">
        <v>200</v>
      </c>
      <c r="P13" s="1">
        <v>350</v>
      </c>
      <c r="Q13" s="1">
        <f t="shared" si="3"/>
        <v>66.8</v>
      </c>
      <c r="R13" s="5">
        <f t="shared" si="4"/>
        <v>222</v>
      </c>
      <c r="S13" s="5"/>
      <c r="T13" s="1"/>
      <c r="U13" s="1">
        <f t="shared" si="5"/>
        <v>20</v>
      </c>
      <c r="V13" s="1">
        <f t="shared" si="6"/>
        <v>16.676646706586826</v>
      </c>
      <c r="W13" s="1">
        <v>63.2</v>
      </c>
      <c r="X13" s="1">
        <v>51.4</v>
      </c>
      <c r="Y13" s="1">
        <v>64.400000000000006</v>
      </c>
      <c r="Z13" s="1">
        <v>79.599999999999994</v>
      </c>
      <c r="AA13" s="1">
        <v>58.6</v>
      </c>
      <c r="AB13" s="1">
        <v>72.599999999999994</v>
      </c>
      <c r="AC13" s="1">
        <v>59</v>
      </c>
      <c r="AD13" s="1">
        <v>94.4</v>
      </c>
      <c r="AE13" s="1">
        <v>59.4</v>
      </c>
      <c r="AF13" s="1">
        <v>69.400000000000006</v>
      </c>
      <c r="AG13" s="1"/>
      <c r="AH13" s="1">
        <f>G13*R13</f>
        <v>88.800000000000011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38</v>
      </c>
      <c r="C14" s="1">
        <v>166.58600000000001</v>
      </c>
      <c r="D14" s="1">
        <v>40.432000000000002</v>
      </c>
      <c r="E14" s="1">
        <v>68.536000000000001</v>
      </c>
      <c r="F14" s="1">
        <v>132.95699999999999</v>
      </c>
      <c r="G14" s="8">
        <v>1</v>
      </c>
      <c r="H14" s="1">
        <v>60</v>
      </c>
      <c r="I14" s="1" t="s">
        <v>39</v>
      </c>
      <c r="J14" s="1"/>
      <c r="K14" s="1"/>
      <c r="L14" s="1">
        <f t="shared" si="2"/>
        <v>68.536000000000001</v>
      </c>
      <c r="M14" s="1"/>
      <c r="N14" s="1"/>
      <c r="O14" s="1">
        <v>50</v>
      </c>
      <c r="P14" s="1">
        <v>40</v>
      </c>
      <c r="Q14" s="1">
        <f t="shared" si="3"/>
        <v>13.7072</v>
      </c>
      <c r="R14" s="5">
        <f t="shared" si="4"/>
        <v>51.187000000000012</v>
      </c>
      <c r="S14" s="5"/>
      <c r="T14" s="1"/>
      <c r="U14" s="1">
        <f t="shared" si="5"/>
        <v>20</v>
      </c>
      <c r="V14" s="1">
        <f t="shared" si="6"/>
        <v>16.265685187346794</v>
      </c>
      <c r="W14" s="1">
        <v>4.3572000000000006</v>
      </c>
      <c r="X14" s="1">
        <v>10.7782</v>
      </c>
      <c r="Y14" s="1">
        <v>13.700200000000001</v>
      </c>
      <c r="Z14" s="1">
        <v>9.3521999999999998</v>
      </c>
      <c r="AA14" s="1">
        <v>7.7343999999999991</v>
      </c>
      <c r="AB14" s="1">
        <v>12.801600000000001</v>
      </c>
      <c r="AC14" s="1">
        <v>9.5616000000000003</v>
      </c>
      <c r="AD14" s="1">
        <v>13.200200000000001</v>
      </c>
      <c r="AE14" s="1">
        <v>12.279400000000001</v>
      </c>
      <c r="AF14" s="1">
        <v>12.4374</v>
      </c>
      <c r="AG14" s="1"/>
      <c r="AH14" s="1">
        <f>G14*R14</f>
        <v>51.187000000000012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363.3</v>
      </c>
      <c r="D15" s="1"/>
      <c r="E15" s="1">
        <v>38.186999999999998</v>
      </c>
      <c r="F15" s="1">
        <v>324.14100000000002</v>
      </c>
      <c r="G15" s="8">
        <v>1</v>
      </c>
      <c r="H15" s="1">
        <v>120</v>
      </c>
      <c r="I15" s="1" t="s">
        <v>39</v>
      </c>
      <c r="J15" s="1"/>
      <c r="K15" s="1"/>
      <c r="L15" s="1">
        <f t="shared" si="2"/>
        <v>38.186999999999998</v>
      </c>
      <c r="M15" s="1"/>
      <c r="N15" s="1"/>
      <c r="O15" s="1"/>
      <c r="P15" s="1"/>
      <c r="Q15" s="1">
        <f t="shared" si="3"/>
        <v>7.6373999999999995</v>
      </c>
      <c r="R15" s="5"/>
      <c r="S15" s="5"/>
      <c r="T15" s="1"/>
      <c r="U15" s="1">
        <f t="shared" si="5"/>
        <v>42.441275826852078</v>
      </c>
      <c r="V15" s="1">
        <f t="shared" si="6"/>
        <v>42.441275826852078</v>
      </c>
      <c r="W15" s="1">
        <v>1.4505999999999999</v>
      </c>
      <c r="X15" s="1">
        <v>5.3266</v>
      </c>
      <c r="Y15" s="1">
        <v>7.0133999999999999</v>
      </c>
      <c r="Z15" s="1">
        <v>7.2748000000000008</v>
      </c>
      <c r="AA15" s="1">
        <v>4.4016000000000002</v>
      </c>
      <c r="AB15" s="1">
        <v>0</v>
      </c>
      <c r="AC15" s="1">
        <v>9.7170000000000005</v>
      </c>
      <c r="AD15" s="1">
        <v>0</v>
      </c>
      <c r="AE15" s="1">
        <v>-0.1</v>
      </c>
      <c r="AF15" s="1">
        <v>-0.1</v>
      </c>
      <c r="AG15" s="12" t="s">
        <v>50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41</v>
      </c>
      <c r="C16" s="1">
        <v>269</v>
      </c>
      <c r="D16" s="1">
        <v>360</v>
      </c>
      <c r="E16" s="1">
        <v>180</v>
      </c>
      <c r="F16" s="1">
        <v>444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180</v>
      </c>
      <c r="M16" s="1"/>
      <c r="N16" s="1"/>
      <c r="O16" s="1">
        <v>480</v>
      </c>
      <c r="P16" s="1">
        <v>200</v>
      </c>
      <c r="Q16" s="1">
        <f t="shared" si="3"/>
        <v>36</v>
      </c>
      <c r="R16" s="5"/>
      <c r="S16" s="5"/>
      <c r="T16" s="1"/>
      <c r="U16" s="1">
        <f t="shared" si="5"/>
        <v>31.222222222222221</v>
      </c>
      <c r="V16" s="1">
        <f t="shared" si="6"/>
        <v>31.222222222222221</v>
      </c>
      <c r="W16" s="1">
        <v>18.2</v>
      </c>
      <c r="X16" s="1">
        <v>35.4</v>
      </c>
      <c r="Y16" s="1">
        <v>37.6</v>
      </c>
      <c r="Z16" s="1">
        <v>30.8</v>
      </c>
      <c r="AA16" s="1">
        <v>36.4</v>
      </c>
      <c r="AB16" s="1">
        <v>34.799999999999997</v>
      </c>
      <c r="AC16" s="1">
        <v>23.8</v>
      </c>
      <c r="AD16" s="1">
        <v>39.6</v>
      </c>
      <c r="AE16" s="1">
        <v>20</v>
      </c>
      <c r="AF16" s="1">
        <v>38.200000000000003</v>
      </c>
      <c r="AG16" s="13" t="s">
        <v>78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41</v>
      </c>
      <c r="C17" s="1">
        <v>590</v>
      </c>
      <c r="D17" s="1">
        <v>160</v>
      </c>
      <c r="E17" s="1">
        <v>378</v>
      </c>
      <c r="F17" s="1">
        <v>369</v>
      </c>
      <c r="G17" s="8">
        <v>0.25</v>
      </c>
      <c r="H17" s="1">
        <v>120</v>
      </c>
      <c r="I17" s="1" t="s">
        <v>39</v>
      </c>
      <c r="J17" s="1"/>
      <c r="K17" s="1"/>
      <c r="L17" s="1">
        <f t="shared" si="2"/>
        <v>378</v>
      </c>
      <c r="M17" s="1"/>
      <c r="N17" s="1"/>
      <c r="O17" s="1">
        <v>280</v>
      </c>
      <c r="P17" s="1">
        <v>120</v>
      </c>
      <c r="Q17" s="1">
        <f t="shared" si="3"/>
        <v>75.599999999999994</v>
      </c>
      <c r="R17" s="5">
        <f>18*Q17-P17-O17-F17</f>
        <v>591.79999999999995</v>
      </c>
      <c r="S17" s="5"/>
      <c r="T17" s="1"/>
      <c r="U17" s="1">
        <f t="shared" si="5"/>
        <v>18</v>
      </c>
      <c r="V17" s="1">
        <f t="shared" si="6"/>
        <v>10.171957671957673</v>
      </c>
      <c r="W17" s="1">
        <v>47.4</v>
      </c>
      <c r="X17" s="1">
        <v>43.4</v>
      </c>
      <c r="Y17" s="1">
        <v>52</v>
      </c>
      <c r="Z17" s="1">
        <v>49</v>
      </c>
      <c r="AA17" s="1">
        <v>53.8</v>
      </c>
      <c r="AB17" s="1">
        <v>40.799999999999997</v>
      </c>
      <c r="AC17" s="1">
        <v>72</v>
      </c>
      <c r="AD17" s="1">
        <v>51</v>
      </c>
      <c r="AE17" s="1">
        <v>23</v>
      </c>
      <c r="AF17" s="1">
        <v>54.8</v>
      </c>
      <c r="AG17" s="1"/>
      <c r="AH17" s="1">
        <f>G17*R17</f>
        <v>147.94999999999999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106.4</v>
      </c>
      <c r="D18" s="1">
        <v>97.236000000000004</v>
      </c>
      <c r="E18" s="1">
        <v>50.38</v>
      </c>
      <c r="F18" s="1">
        <v>153.256</v>
      </c>
      <c r="G18" s="8">
        <v>1</v>
      </c>
      <c r="H18" s="1">
        <v>120</v>
      </c>
      <c r="I18" s="1" t="s">
        <v>39</v>
      </c>
      <c r="J18" s="1"/>
      <c r="K18" s="1"/>
      <c r="L18" s="1">
        <f t="shared" si="2"/>
        <v>50.38</v>
      </c>
      <c r="M18" s="1"/>
      <c r="N18" s="1"/>
      <c r="O18" s="1">
        <v>50</v>
      </c>
      <c r="P18" s="1"/>
      <c r="Q18" s="1">
        <f t="shared" si="3"/>
        <v>10.076000000000001</v>
      </c>
      <c r="R18" s="5"/>
      <c r="S18" s="5"/>
      <c r="T18" s="1"/>
      <c r="U18" s="1">
        <f t="shared" si="5"/>
        <v>20.172290591504563</v>
      </c>
      <c r="V18" s="1">
        <f t="shared" si="6"/>
        <v>20.172290591504563</v>
      </c>
      <c r="W18" s="1">
        <v>4.7776000000000014</v>
      </c>
      <c r="X18" s="1">
        <v>6.0907999999999998</v>
      </c>
      <c r="Y18" s="1">
        <v>12.417999999999999</v>
      </c>
      <c r="Z18" s="1">
        <v>9.0924000000000014</v>
      </c>
      <c r="AA18" s="1">
        <v>9.3227999999999991</v>
      </c>
      <c r="AB18" s="1">
        <v>5.8247999999999998</v>
      </c>
      <c r="AC18" s="1">
        <v>12.045400000000001</v>
      </c>
      <c r="AD18" s="1">
        <v>8.2945999999999991</v>
      </c>
      <c r="AE18" s="1">
        <v>7.7812000000000001</v>
      </c>
      <c r="AF18" s="1">
        <v>7.2081999999999997</v>
      </c>
      <c r="AG18" s="13" t="s">
        <v>77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41</v>
      </c>
      <c r="C19" s="1">
        <v>304</v>
      </c>
      <c r="D19" s="1">
        <v>360</v>
      </c>
      <c r="E19" s="1">
        <v>256</v>
      </c>
      <c r="F19" s="1">
        <v>408</v>
      </c>
      <c r="G19" s="8">
        <v>0.25</v>
      </c>
      <c r="H19" s="1">
        <v>120</v>
      </c>
      <c r="I19" s="1" t="s">
        <v>39</v>
      </c>
      <c r="J19" s="1"/>
      <c r="K19" s="1"/>
      <c r="L19" s="1">
        <f t="shared" si="2"/>
        <v>256</v>
      </c>
      <c r="M19" s="1"/>
      <c r="N19" s="1"/>
      <c r="O19" s="1">
        <v>280</v>
      </c>
      <c r="P19" s="1">
        <v>200</v>
      </c>
      <c r="Q19" s="1">
        <f t="shared" si="3"/>
        <v>51.2</v>
      </c>
      <c r="R19" s="5">
        <f t="shared" si="4"/>
        <v>136</v>
      </c>
      <c r="S19" s="5"/>
      <c r="T19" s="1"/>
      <c r="U19" s="1">
        <f t="shared" si="5"/>
        <v>20</v>
      </c>
      <c r="V19" s="1">
        <f t="shared" si="6"/>
        <v>17.34375</v>
      </c>
      <c r="W19" s="1">
        <v>26.8</v>
      </c>
      <c r="X19" s="1">
        <v>31.4</v>
      </c>
      <c r="Y19" s="1">
        <v>43.4</v>
      </c>
      <c r="Z19" s="1">
        <v>37</v>
      </c>
      <c r="AA19" s="1">
        <v>37.6</v>
      </c>
      <c r="AB19" s="1">
        <v>25.2</v>
      </c>
      <c r="AC19" s="1">
        <v>38.6</v>
      </c>
      <c r="AD19" s="1">
        <v>51.2</v>
      </c>
      <c r="AE19" s="1">
        <v>21.8</v>
      </c>
      <c r="AF19" s="1">
        <v>53.8</v>
      </c>
      <c r="AG19" s="14" t="s">
        <v>58</v>
      </c>
      <c r="AH19" s="1">
        <f>G19*R19</f>
        <v>34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41</v>
      </c>
      <c r="C20" s="1">
        <v>443</v>
      </c>
      <c r="D20" s="1">
        <v>120</v>
      </c>
      <c r="E20" s="1">
        <v>540</v>
      </c>
      <c r="F20" s="1">
        <v>20</v>
      </c>
      <c r="G20" s="8">
        <v>0.5</v>
      </c>
      <c r="H20" s="1">
        <v>60</v>
      </c>
      <c r="I20" s="1" t="s">
        <v>39</v>
      </c>
      <c r="J20" s="1"/>
      <c r="K20" s="1"/>
      <c r="L20" s="1">
        <f t="shared" si="2"/>
        <v>540</v>
      </c>
      <c r="M20" s="1"/>
      <c r="N20" s="1"/>
      <c r="O20" s="1">
        <v>800</v>
      </c>
      <c r="P20" s="1">
        <v>800</v>
      </c>
      <c r="Q20" s="1">
        <f t="shared" si="3"/>
        <v>108</v>
      </c>
      <c r="R20" s="5">
        <f t="shared" si="4"/>
        <v>540</v>
      </c>
      <c r="S20" s="5"/>
      <c r="T20" s="1"/>
      <c r="U20" s="1">
        <f t="shared" si="5"/>
        <v>20</v>
      </c>
      <c r="V20" s="1">
        <f t="shared" si="6"/>
        <v>15</v>
      </c>
      <c r="W20" s="1">
        <v>68.8</v>
      </c>
      <c r="X20" s="1">
        <v>77.599999999999994</v>
      </c>
      <c r="Y20" s="1">
        <v>65.400000000000006</v>
      </c>
      <c r="Z20" s="1">
        <v>85.4</v>
      </c>
      <c r="AA20" s="1">
        <v>69.8</v>
      </c>
      <c r="AB20" s="1">
        <v>78</v>
      </c>
      <c r="AC20" s="1">
        <v>71.599999999999994</v>
      </c>
      <c r="AD20" s="1">
        <v>110</v>
      </c>
      <c r="AE20" s="1">
        <v>50</v>
      </c>
      <c r="AF20" s="1">
        <v>82.6</v>
      </c>
      <c r="AG20" s="1"/>
      <c r="AH20" s="1">
        <f>G20*R20</f>
        <v>270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41</v>
      </c>
      <c r="C21" s="1">
        <v>-3</v>
      </c>
      <c r="D21" s="1"/>
      <c r="E21" s="1"/>
      <c r="F21" s="1">
        <v>-3</v>
      </c>
      <c r="G21" s="8">
        <v>0.36</v>
      </c>
      <c r="H21" s="1">
        <v>45</v>
      </c>
      <c r="I21" s="1" t="s">
        <v>39</v>
      </c>
      <c r="J21" s="1"/>
      <c r="K21" s="1"/>
      <c r="L21" s="1">
        <f t="shared" si="2"/>
        <v>0</v>
      </c>
      <c r="M21" s="1"/>
      <c r="N21" s="1"/>
      <c r="O21" s="1">
        <v>200</v>
      </c>
      <c r="P21" s="1">
        <v>200</v>
      </c>
      <c r="Q21" s="1">
        <f t="shared" si="3"/>
        <v>0</v>
      </c>
      <c r="R21" s="5"/>
      <c r="S21" s="5"/>
      <c r="T21" s="1"/>
      <c r="U21" s="1" t="e">
        <f t="shared" si="5"/>
        <v>#DIV/0!</v>
      </c>
      <c r="V21" s="1" t="e">
        <f t="shared" si="6"/>
        <v>#DIV/0!</v>
      </c>
      <c r="W21" s="1">
        <v>15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>
        <v>-3</v>
      </c>
      <c r="D22" s="1"/>
      <c r="E22" s="1">
        <v>-1</v>
      </c>
      <c r="F22" s="1">
        <v>-3</v>
      </c>
      <c r="G22" s="8">
        <v>0.33</v>
      </c>
      <c r="H22" s="1">
        <v>45</v>
      </c>
      <c r="I22" s="1" t="s">
        <v>39</v>
      </c>
      <c r="J22" s="1"/>
      <c r="K22" s="1"/>
      <c r="L22" s="1">
        <f t="shared" si="2"/>
        <v>-1</v>
      </c>
      <c r="M22" s="1"/>
      <c r="N22" s="1"/>
      <c r="O22" s="1"/>
      <c r="P22" s="1">
        <v>400</v>
      </c>
      <c r="Q22" s="1">
        <f t="shared" si="3"/>
        <v>-0.2</v>
      </c>
      <c r="R22" s="5"/>
      <c r="S22" s="5"/>
      <c r="T22" s="1"/>
      <c r="U22" s="1">
        <f t="shared" si="5"/>
        <v>-1985</v>
      </c>
      <c r="V22" s="1">
        <f t="shared" si="6"/>
        <v>-1985</v>
      </c>
      <c r="W22" s="1">
        <v>31.4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>
        <v>157</v>
      </c>
      <c r="D23" s="1"/>
      <c r="E23" s="1"/>
      <c r="F23" s="1">
        <v>154</v>
      </c>
      <c r="G23" s="8">
        <v>0.33</v>
      </c>
      <c r="H23" s="1">
        <v>45</v>
      </c>
      <c r="I23" s="1" t="s">
        <v>39</v>
      </c>
      <c r="J23" s="1"/>
      <c r="K23" s="1"/>
      <c r="L23" s="1">
        <f t="shared" si="2"/>
        <v>0</v>
      </c>
      <c r="M23" s="1"/>
      <c r="N23" s="1"/>
      <c r="O23" s="1"/>
      <c r="P23" s="1"/>
      <c r="Q23" s="1">
        <f t="shared" si="3"/>
        <v>0</v>
      </c>
      <c r="R23" s="5"/>
      <c r="S23" s="5"/>
      <c r="T23" s="1"/>
      <c r="U23" s="1" t="e">
        <f t="shared" si="5"/>
        <v>#DIV/0!</v>
      </c>
      <c r="V23" s="1" t="e">
        <f t="shared" si="6"/>
        <v>#DIV/0!</v>
      </c>
      <c r="W23" s="1">
        <v>0.6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2" t="s">
        <v>50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-4</v>
      </c>
      <c r="D24" s="1"/>
      <c r="E24" s="1"/>
      <c r="F24" s="1">
        <v>-4</v>
      </c>
      <c r="G24" s="8">
        <v>0.4</v>
      </c>
      <c r="H24" s="1">
        <v>45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150</v>
      </c>
      <c r="P24" s="1">
        <v>250</v>
      </c>
      <c r="Q24" s="1">
        <f t="shared" si="3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14.8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38</v>
      </c>
      <c r="C25" s="1">
        <v>430.2</v>
      </c>
      <c r="D25" s="1">
        <v>253.96899999999999</v>
      </c>
      <c r="E25" s="1">
        <v>271.315</v>
      </c>
      <c r="F25" s="1">
        <v>410.51</v>
      </c>
      <c r="G25" s="8">
        <v>1</v>
      </c>
      <c r="H25" s="1">
        <v>60</v>
      </c>
      <c r="I25" s="1" t="s">
        <v>39</v>
      </c>
      <c r="J25" s="1"/>
      <c r="K25" s="1"/>
      <c r="L25" s="1">
        <f t="shared" si="2"/>
        <v>271.315</v>
      </c>
      <c r="M25" s="1"/>
      <c r="N25" s="1"/>
      <c r="O25" s="1">
        <v>250</v>
      </c>
      <c r="P25" s="1">
        <v>200</v>
      </c>
      <c r="Q25" s="1">
        <f t="shared" si="3"/>
        <v>54.262999999999998</v>
      </c>
      <c r="R25" s="5">
        <f t="shared" si="4"/>
        <v>224.75</v>
      </c>
      <c r="S25" s="5"/>
      <c r="T25" s="1"/>
      <c r="U25" s="1">
        <f t="shared" si="5"/>
        <v>20</v>
      </c>
      <c r="V25" s="1">
        <f t="shared" si="6"/>
        <v>15.858135377697511</v>
      </c>
      <c r="W25" s="1">
        <v>45.597799999999999</v>
      </c>
      <c r="X25" s="1">
        <v>44.827599999999997</v>
      </c>
      <c r="Y25" s="1">
        <v>45.760000000000012</v>
      </c>
      <c r="Z25" s="1">
        <v>53.6648</v>
      </c>
      <c r="AA25" s="1">
        <v>52.241399999999999</v>
      </c>
      <c r="AB25" s="1">
        <v>43.2136</v>
      </c>
      <c r="AC25" s="1">
        <v>45.679600000000001</v>
      </c>
      <c r="AD25" s="1">
        <v>61.413400000000003</v>
      </c>
      <c r="AE25" s="1">
        <v>36.774799999999999</v>
      </c>
      <c r="AF25" s="1">
        <v>50.723200000000013</v>
      </c>
      <c r="AG25" s="1"/>
      <c r="AH25" s="1">
        <f>G25*R25</f>
        <v>224.75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41</v>
      </c>
      <c r="C26" s="1">
        <v>61</v>
      </c>
      <c r="D26" s="1"/>
      <c r="E26" s="1">
        <v>32</v>
      </c>
      <c r="F26" s="1">
        <v>29</v>
      </c>
      <c r="G26" s="8">
        <v>0.3</v>
      </c>
      <c r="H26" s="1">
        <v>60</v>
      </c>
      <c r="I26" s="1" t="s">
        <v>39</v>
      </c>
      <c r="J26" s="1"/>
      <c r="K26" s="1"/>
      <c r="L26" s="1">
        <f t="shared" si="2"/>
        <v>32</v>
      </c>
      <c r="M26" s="1"/>
      <c r="N26" s="1"/>
      <c r="O26" s="1">
        <v>200</v>
      </c>
      <c r="P26" s="1">
        <v>150</v>
      </c>
      <c r="Q26" s="1">
        <f t="shared" si="3"/>
        <v>6.4</v>
      </c>
      <c r="R26" s="5"/>
      <c r="S26" s="5"/>
      <c r="T26" s="1"/>
      <c r="U26" s="1">
        <f t="shared" si="5"/>
        <v>59.21875</v>
      </c>
      <c r="V26" s="1">
        <f t="shared" si="6"/>
        <v>59.21875</v>
      </c>
      <c r="W26" s="1">
        <v>21.6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41</v>
      </c>
      <c r="C27" s="1">
        <v>23</v>
      </c>
      <c r="D27" s="1"/>
      <c r="E27" s="1">
        <v>10</v>
      </c>
      <c r="F27" s="1">
        <v>12</v>
      </c>
      <c r="G27" s="8">
        <v>0.41</v>
      </c>
      <c r="H27" s="1">
        <v>50</v>
      </c>
      <c r="I27" s="1" t="s">
        <v>39</v>
      </c>
      <c r="J27" s="1"/>
      <c r="K27" s="1"/>
      <c r="L27" s="1">
        <f t="shared" si="2"/>
        <v>10</v>
      </c>
      <c r="M27" s="1"/>
      <c r="N27" s="1"/>
      <c r="O27" s="1">
        <v>300</v>
      </c>
      <c r="P27" s="1">
        <v>300</v>
      </c>
      <c r="Q27" s="1">
        <f t="shared" si="3"/>
        <v>2</v>
      </c>
      <c r="R27" s="5"/>
      <c r="S27" s="5"/>
      <c r="T27" s="1"/>
      <c r="U27" s="1">
        <f t="shared" si="5"/>
        <v>306</v>
      </c>
      <c r="V27" s="1">
        <f t="shared" si="6"/>
        <v>306</v>
      </c>
      <c r="W27" s="1">
        <v>24.2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38</v>
      </c>
      <c r="C28" s="1">
        <v>537.61400000000003</v>
      </c>
      <c r="D28" s="1">
        <v>674.29399999999998</v>
      </c>
      <c r="E28" s="1">
        <v>534.85199999999998</v>
      </c>
      <c r="F28" s="1">
        <v>674.73800000000006</v>
      </c>
      <c r="G28" s="8">
        <v>1</v>
      </c>
      <c r="H28" s="1">
        <v>50</v>
      </c>
      <c r="I28" s="1" t="s">
        <v>39</v>
      </c>
      <c r="J28" s="1"/>
      <c r="K28" s="1"/>
      <c r="L28" s="1">
        <f t="shared" si="2"/>
        <v>534.85199999999998</v>
      </c>
      <c r="M28" s="1"/>
      <c r="N28" s="1"/>
      <c r="O28" s="1">
        <v>400</v>
      </c>
      <c r="P28" s="1">
        <v>350</v>
      </c>
      <c r="Q28" s="1">
        <f t="shared" si="3"/>
        <v>106.9704</v>
      </c>
      <c r="R28" s="5">
        <f t="shared" si="4"/>
        <v>714.66999999999985</v>
      </c>
      <c r="S28" s="5"/>
      <c r="T28" s="1"/>
      <c r="U28" s="1">
        <f t="shared" si="5"/>
        <v>20</v>
      </c>
      <c r="V28" s="1">
        <f t="shared" si="6"/>
        <v>13.318992917666945</v>
      </c>
      <c r="W28" s="1">
        <v>72.168399999999991</v>
      </c>
      <c r="X28" s="1">
        <v>88.650599999999997</v>
      </c>
      <c r="Y28" s="1">
        <v>98.237200000000001</v>
      </c>
      <c r="Z28" s="1">
        <v>97.492400000000004</v>
      </c>
      <c r="AA28" s="1">
        <v>89.820599999999999</v>
      </c>
      <c r="AB28" s="1">
        <v>89.440399999999997</v>
      </c>
      <c r="AC28" s="1">
        <v>71.689800000000005</v>
      </c>
      <c r="AD28" s="1">
        <v>102.9468</v>
      </c>
      <c r="AE28" s="1">
        <v>40.924199999999999</v>
      </c>
      <c r="AF28" s="1">
        <v>89.883600000000001</v>
      </c>
      <c r="AG28" s="1"/>
      <c r="AH28" s="1">
        <f>G28*R28</f>
        <v>714.66999999999985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117.8</v>
      </c>
      <c r="D29" s="1">
        <v>155.69</v>
      </c>
      <c r="E29" s="1">
        <v>136.851</v>
      </c>
      <c r="F29" s="1">
        <v>128.75700000000001</v>
      </c>
      <c r="G29" s="8">
        <v>1</v>
      </c>
      <c r="H29" s="1">
        <v>50</v>
      </c>
      <c r="I29" s="1" t="s">
        <v>39</v>
      </c>
      <c r="J29" s="1"/>
      <c r="K29" s="1"/>
      <c r="L29" s="1">
        <f t="shared" si="2"/>
        <v>136.851</v>
      </c>
      <c r="M29" s="1"/>
      <c r="N29" s="1"/>
      <c r="O29" s="1">
        <v>160</v>
      </c>
      <c r="P29" s="1">
        <v>160</v>
      </c>
      <c r="Q29" s="1">
        <f t="shared" si="3"/>
        <v>27.370200000000001</v>
      </c>
      <c r="R29" s="5">
        <f t="shared" si="4"/>
        <v>98.646999999999991</v>
      </c>
      <c r="S29" s="5"/>
      <c r="T29" s="1"/>
      <c r="U29" s="1">
        <f t="shared" si="5"/>
        <v>20</v>
      </c>
      <c r="V29" s="1">
        <f t="shared" si="6"/>
        <v>16.395824656012742</v>
      </c>
      <c r="W29" s="1">
        <v>24.926600000000001</v>
      </c>
      <c r="X29" s="1">
        <v>25.960999999999999</v>
      </c>
      <c r="Y29" s="1">
        <v>23.6906</v>
      </c>
      <c r="Z29" s="1">
        <v>36.248600000000003</v>
      </c>
      <c r="AA29" s="1">
        <v>20.937999999999999</v>
      </c>
      <c r="AB29" s="1">
        <v>19.0824</v>
      </c>
      <c r="AC29" s="1">
        <v>24.536799999999999</v>
      </c>
      <c r="AD29" s="1">
        <v>31.353999999999999</v>
      </c>
      <c r="AE29" s="1">
        <v>22.019600000000001</v>
      </c>
      <c r="AF29" s="1">
        <v>26.8856</v>
      </c>
      <c r="AG29" s="1"/>
      <c r="AH29" s="1">
        <f>G29*R29</f>
        <v>98.646999999999991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41</v>
      </c>
      <c r="C30" s="1">
        <v>3</v>
      </c>
      <c r="D30" s="1"/>
      <c r="E30" s="1">
        <v>1</v>
      </c>
      <c r="F30" s="1">
        <v>2</v>
      </c>
      <c r="G30" s="8">
        <v>0.4</v>
      </c>
      <c r="H30" s="1">
        <v>50</v>
      </c>
      <c r="I30" s="1" t="s">
        <v>39</v>
      </c>
      <c r="J30" s="1"/>
      <c r="K30" s="1"/>
      <c r="L30" s="1">
        <f t="shared" si="2"/>
        <v>1</v>
      </c>
      <c r="M30" s="1"/>
      <c r="N30" s="1"/>
      <c r="O30" s="1">
        <v>200</v>
      </c>
      <c r="P30" s="1">
        <v>250</v>
      </c>
      <c r="Q30" s="1">
        <f t="shared" si="3"/>
        <v>0.2</v>
      </c>
      <c r="R30" s="5"/>
      <c r="S30" s="5"/>
      <c r="T30" s="1"/>
      <c r="U30" s="1">
        <f t="shared" si="5"/>
        <v>2260</v>
      </c>
      <c r="V30" s="1">
        <f t="shared" si="6"/>
        <v>2260</v>
      </c>
      <c r="W30" s="1">
        <v>22.2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41</v>
      </c>
      <c r="C31" s="1">
        <v>53</v>
      </c>
      <c r="D31" s="1"/>
      <c r="E31" s="1">
        <v>49</v>
      </c>
      <c r="F31" s="1">
        <v>4</v>
      </c>
      <c r="G31" s="8">
        <v>0.18</v>
      </c>
      <c r="H31" s="1">
        <v>50</v>
      </c>
      <c r="I31" s="1" t="s">
        <v>39</v>
      </c>
      <c r="J31" s="1"/>
      <c r="K31" s="1"/>
      <c r="L31" s="1">
        <f t="shared" si="2"/>
        <v>49</v>
      </c>
      <c r="M31" s="1"/>
      <c r="N31" s="1"/>
      <c r="O31" s="1">
        <v>300</v>
      </c>
      <c r="P31" s="1">
        <v>400</v>
      </c>
      <c r="Q31" s="1">
        <f t="shared" si="3"/>
        <v>9.8000000000000007</v>
      </c>
      <c r="R31" s="5"/>
      <c r="S31" s="5"/>
      <c r="T31" s="1"/>
      <c r="U31" s="1">
        <f t="shared" si="5"/>
        <v>71.836734693877546</v>
      </c>
      <c r="V31" s="1">
        <f t="shared" si="6"/>
        <v>71.836734693877546</v>
      </c>
      <c r="W31" s="1">
        <v>27.2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41</v>
      </c>
      <c r="C32" s="1">
        <v>460</v>
      </c>
      <c r="D32" s="1">
        <v>1446</v>
      </c>
      <c r="E32" s="1">
        <v>1654</v>
      </c>
      <c r="F32" s="1">
        <v>244</v>
      </c>
      <c r="G32" s="8">
        <v>0.3</v>
      </c>
      <c r="H32" s="1">
        <v>50</v>
      </c>
      <c r="I32" s="1" t="s">
        <v>39</v>
      </c>
      <c r="J32" s="1"/>
      <c r="K32" s="1"/>
      <c r="L32" s="1">
        <f t="shared" si="2"/>
        <v>1654</v>
      </c>
      <c r="M32" s="1"/>
      <c r="N32" s="1"/>
      <c r="O32" s="1">
        <v>1450</v>
      </c>
      <c r="P32" s="1">
        <v>1450</v>
      </c>
      <c r="Q32" s="1">
        <f t="shared" si="3"/>
        <v>330.8</v>
      </c>
      <c r="R32" s="5">
        <f>18*Q32-P32-O32-F32</f>
        <v>2810.4000000000005</v>
      </c>
      <c r="S32" s="5"/>
      <c r="T32" s="1"/>
      <c r="U32" s="1">
        <f t="shared" si="5"/>
        <v>18</v>
      </c>
      <c r="V32" s="1">
        <f t="shared" si="6"/>
        <v>9.5042321644498191</v>
      </c>
      <c r="W32" s="1">
        <v>219.8</v>
      </c>
      <c r="X32" s="1">
        <v>237.6</v>
      </c>
      <c r="Y32" s="1">
        <v>274.8</v>
      </c>
      <c r="Z32" s="1">
        <v>214.6</v>
      </c>
      <c r="AA32" s="1">
        <v>175.8</v>
      </c>
      <c r="AB32" s="1">
        <v>171.6</v>
      </c>
      <c r="AC32" s="1">
        <v>192</v>
      </c>
      <c r="AD32" s="1">
        <v>241.8</v>
      </c>
      <c r="AE32" s="1">
        <v>132</v>
      </c>
      <c r="AF32" s="1">
        <v>197.6</v>
      </c>
      <c r="AG32" s="1"/>
      <c r="AH32" s="1">
        <f>G32*R32</f>
        <v>843.12000000000012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-4</v>
      </c>
      <c r="D33" s="1"/>
      <c r="E33" s="1"/>
      <c r="F33" s="1">
        <v>-4</v>
      </c>
      <c r="G33" s="8">
        <v>0.28000000000000003</v>
      </c>
      <c r="H33" s="1">
        <v>50</v>
      </c>
      <c r="I33" s="1" t="s">
        <v>39</v>
      </c>
      <c r="J33" s="1"/>
      <c r="K33" s="1"/>
      <c r="L33" s="1">
        <f t="shared" si="2"/>
        <v>0</v>
      </c>
      <c r="M33" s="1"/>
      <c r="N33" s="1"/>
      <c r="O33" s="1">
        <v>300</v>
      </c>
      <c r="P33" s="1">
        <v>320</v>
      </c>
      <c r="Q33" s="1">
        <f t="shared" si="3"/>
        <v>0</v>
      </c>
      <c r="R33" s="5"/>
      <c r="S33" s="5"/>
      <c r="T33" s="1"/>
      <c r="U33" s="1" t="e">
        <f t="shared" si="5"/>
        <v>#DIV/0!</v>
      </c>
      <c r="V33" s="1" t="e">
        <f t="shared" si="6"/>
        <v>#DIV/0!</v>
      </c>
      <c r="W33" s="1">
        <v>31.2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73</v>
      </c>
      <c r="B34" s="1" t="s">
        <v>38</v>
      </c>
      <c r="C34" s="1"/>
      <c r="D34" s="1">
        <v>7.9359999999999999</v>
      </c>
      <c r="E34" s="1"/>
      <c r="F34" s="1">
        <v>6.9359999999999999</v>
      </c>
      <c r="G34" s="8">
        <v>1</v>
      </c>
      <c r="H34" s="1">
        <v>60</v>
      </c>
      <c r="I34" s="1" t="s">
        <v>46</v>
      </c>
      <c r="J34" s="1"/>
      <c r="K34" s="1"/>
      <c r="L34" s="1">
        <f t="shared" si="2"/>
        <v>0</v>
      </c>
      <c r="M34" s="1"/>
      <c r="N34" s="1"/>
      <c r="O34" s="1"/>
      <c r="P34" s="1"/>
      <c r="Q34" s="1">
        <f t="shared" si="3"/>
        <v>0</v>
      </c>
      <c r="R34" s="5"/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74</v>
      </c>
      <c r="B35" s="1" t="s">
        <v>41</v>
      </c>
      <c r="C35" s="1"/>
      <c r="D35" s="1">
        <v>8</v>
      </c>
      <c r="E35" s="1"/>
      <c r="F35" s="1">
        <v>5</v>
      </c>
      <c r="G35" s="8">
        <v>0.4</v>
      </c>
      <c r="H35" s="1">
        <v>60</v>
      </c>
      <c r="I35" s="1" t="s">
        <v>46</v>
      </c>
      <c r="J35" s="1"/>
      <c r="K35" s="1"/>
      <c r="L35" s="1">
        <f t="shared" si="2"/>
        <v>0</v>
      </c>
      <c r="M35" s="1"/>
      <c r="N35" s="1"/>
      <c r="O35" s="1"/>
      <c r="P35" s="1"/>
      <c r="Q35" s="1">
        <f t="shared" si="3"/>
        <v>0</v>
      </c>
      <c r="R35" s="5"/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75</v>
      </c>
      <c r="B36" s="1" t="s">
        <v>41</v>
      </c>
      <c r="C36" s="1"/>
      <c r="D36" s="1"/>
      <c r="E36" s="1"/>
      <c r="F36" s="1"/>
      <c r="G36" s="8">
        <v>0.28000000000000003</v>
      </c>
      <c r="H36" s="1"/>
      <c r="I36" s="1" t="s">
        <v>46</v>
      </c>
      <c r="J36" s="1"/>
      <c r="K36" s="1"/>
      <c r="L36" s="1">
        <f t="shared" si="2"/>
        <v>0</v>
      </c>
      <c r="M36" s="1"/>
      <c r="N36" s="1"/>
      <c r="O36" s="1"/>
      <c r="P36" s="1"/>
      <c r="Q36" s="1">
        <f t="shared" si="3"/>
        <v>0</v>
      </c>
      <c r="R36" s="5"/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0" t="s">
        <v>76</v>
      </c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H36" xr:uid="{C225A77A-79E2-407F-9DD5-5B6BA75291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2025-10-06T10:39:27Z</dcterms:created>
  <dcterms:modified xsi:type="dcterms:W3CDTF">2025-10-06T10:47:57Z</dcterms:modified>
</cp:coreProperties>
</file>