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Мираторг КИ Ташкент\"/>
    </mc:Choice>
  </mc:AlternateContent>
  <xr:revisionPtr revIDLastSave="0" documentId="13_ncr:1_{2AB67CD2-94E3-43E1-899B-B8F8C03EF6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P19" i="1" s="1"/>
  <c r="S19" i="1" s="1"/>
  <c r="O20" i="1"/>
  <c r="T20" i="1" s="1"/>
  <c r="O21" i="1"/>
  <c r="S21" i="1" s="1"/>
  <c r="O22" i="1"/>
  <c r="T22" i="1" s="1"/>
  <c r="O6" i="1"/>
  <c r="P6" i="1" s="1"/>
  <c r="S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S20" i="1" l="1"/>
  <c r="S12" i="1"/>
  <c r="S16" i="1"/>
  <c r="P14" i="1"/>
  <c r="S14" i="1" s="1"/>
  <c r="S18" i="1"/>
  <c r="S10" i="1"/>
  <c r="P22" i="1"/>
  <c r="S22" i="1" s="1"/>
  <c r="P8" i="1"/>
  <c r="S8" i="1" s="1"/>
  <c r="T6" i="1"/>
  <c r="T21" i="1"/>
  <c r="T19" i="1"/>
  <c r="T17" i="1"/>
  <c r="T15" i="1"/>
  <c r="T13" i="1"/>
  <c r="T11" i="1"/>
  <c r="T9" i="1"/>
  <c r="T7" i="1"/>
  <c r="U5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K5" i="1" s="1"/>
  <c r="AF5" i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P5" i="1" l="1"/>
</calcChain>
</file>

<file path=xl/sharedStrings.xml><?xml version="1.0" encoding="utf-8"?>
<sst xmlns="http://schemas.openxmlformats.org/spreadsheetml/2006/main" count="85" uniqueCount="59">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</sst>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26" sqref="AB2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2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4">
        <f t="shared" ref="J5:Q5" si="0">SUM(J6:J500)</f>
        <v>0</v>
      </c>
      <c r="K5" s="4">
        <f t="shared" si="0"/>
        <v>1478</v>
      </c>
      <c r="L5" s="4">
        <f t="shared" si="0"/>
        <v>0</v>
      </c>
      <c r="M5" s="4">
        <f t="shared" si="0"/>
        <v>0</v>
      </c>
      <c r="N5" s="4">
        <f t="shared" si="0"/>
        <v>4530</v>
      </c>
      <c r="O5" s="4">
        <f t="shared" si="0"/>
        <v>295.60000000000002</v>
      </c>
      <c r="P5" s="4">
        <f t="shared" si="0"/>
        <v>753</v>
      </c>
      <c r="Q5" s="4">
        <f t="shared" si="0"/>
        <v>0</v>
      </c>
      <c r="R5" s="1"/>
      <c r="S5" s="1"/>
      <c r="T5" s="1"/>
      <c r="U5" s="4">
        <f t="shared" ref="U5" si="1">SUM(U6:U500)</f>
        <v>482</v>
      </c>
      <c r="V5" s="4">
        <f t="shared" ref="V5:AD5" si="2">SUM(V6:V500)</f>
        <v>379.20000000000005</v>
      </c>
      <c r="W5" s="4">
        <f t="shared" si="2"/>
        <v>820.20000000000016</v>
      </c>
      <c r="X5" s="4">
        <f t="shared" si="2"/>
        <v>84.4</v>
      </c>
      <c r="Y5" s="4">
        <f t="shared" si="2"/>
        <v>161.99999999999997</v>
      </c>
      <c r="Z5" s="4">
        <f t="shared" si="2"/>
        <v>159.4</v>
      </c>
      <c r="AA5" s="4">
        <f t="shared" si="2"/>
        <v>125.6</v>
      </c>
      <c r="AB5" s="4">
        <f t="shared" si="2"/>
        <v>412.6</v>
      </c>
      <c r="AC5" s="4">
        <f t="shared" si="2"/>
        <v>365.2</v>
      </c>
      <c r="AD5" s="4">
        <f t="shared" si="2"/>
        <v>325.8</v>
      </c>
      <c r="AE5" s="1"/>
      <c r="AF5" s="4">
        <f>SUM(AF6:AF500)</f>
        <v>234.91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>
        <f t="shared" ref="K6:K22" si="3">E6-J6</f>
        <v>54</v>
      </c>
      <c r="L6" s="1"/>
      <c r="M6" s="1"/>
      <c r="N6" s="1">
        <v>130</v>
      </c>
      <c r="O6" s="1">
        <f>E6/5</f>
        <v>10.8</v>
      </c>
      <c r="P6" s="5">
        <f>25*O6-N6-F6</f>
        <v>118</v>
      </c>
      <c r="Q6" s="5"/>
      <c r="R6" s="1"/>
      <c r="S6" s="1">
        <f>(F6+N6+P6)/O6</f>
        <v>25</v>
      </c>
      <c r="T6" s="1">
        <f>(F6+N6)/O6</f>
        <v>14.074074074074073</v>
      </c>
      <c r="U6" s="1">
        <f>IFERROR(VLOOKUP(A6,[1]TDSheet!$A:$G,3,0),0)/5</f>
        <v>4.8</v>
      </c>
      <c r="V6" s="1">
        <v>12.6</v>
      </c>
      <c r="W6" s="1">
        <v>30.8</v>
      </c>
      <c r="X6" s="1">
        <v>-1</v>
      </c>
      <c r="Y6" s="1">
        <v>-3</v>
      </c>
      <c r="Z6" s="1">
        <v>-6.2</v>
      </c>
      <c r="AA6" s="1">
        <v>6.8</v>
      </c>
      <c r="AB6" s="1">
        <v>12.6</v>
      </c>
      <c r="AC6" s="1">
        <v>14.2</v>
      </c>
      <c r="AD6" s="1">
        <v>15.4</v>
      </c>
      <c r="AE6" s="1" t="s">
        <v>36</v>
      </c>
      <c r="AF6" s="1">
        <f>G6*P6</f>
        <v>47.2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>
        <f t="shared" si="3"/>
        <v>224</v>
      </c>
      <c r="L7" s="1"/>
      <c r="M7" s="1"/>
      <c r="N7" s="1">
        <v>700</v>
      </c>
      <c r="O7" s="1">
        <f t="shared" ref="O7:O22" si="4">E7/5</f>
        <v>44.8</v>
      </c>
      <c r="P7" s="5">
        <f t="shared" ref="P7:P22" si="5">25*O7-N7-F7</f>
        <v>139</v>
      </c>
      <c r="Q7" s="5"/>
      <c r="R7" s="1"/>
      <c r="S7" s="1">
        <f t="shared" ref="S7:S22" si="6">(F7+N7+P7)/O7</f>
        <v>25</v>
      </c>
      <c r="T7" s="1">
        <f t="shared" ref="T7:T22" si="7">(F7+N7)/O7</f>
        <v>21.897321428571431</v>
      </c>
      <c r="U7" s="1">
        <f>IFERROR(VLOOKUP(A7,[1]TDSheet!$A:$G,3,0),0)/5</f>
        <v>87.2</v>
      </c>
      <c r="V7" s="1">
        <v>61.4</v>
      </c>
      <c r="W7" s="1">
        <v>89.6</v>
      </c>
      <c r="X7" s="1">
        <v>53.4</v>
      </c>
      <c r="Y7" s="1">
        <v>89.6</v>
      </c>
      <c r="Z7" s="1">
        <v>56.6</v>
      </c>
      <c r="AA7" s="1">
        <v>24.2</v>
      </c>
      <c r="AB7" s="1">
        <v>76.599999999999994</v>
      </c>
      <c r="AC7" s="1">
        <v>103.8</v>
      </c>
      <c r="AD7" s="1">
        <v>72</v>
      </c>
      <c r="AE7" s="1"/>
      <c r="AF7" s="1">
        <f>G7*P7</f>
        <v>41.699999999999996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>
        <f t="shared" si="3"/>
        <v>59</v>
      </c>
      <c r="L8" s="1"/>
      <c r="M8" s="1"/>
      <c r="N8" s="1">
        <v>80</v>
      </c>
      <c r="O8" s="1">
        <f t="shared" si="4"/>
        <v>11.8</v>
      </c>
      <c r="P8" s="5">
        <f t="shared" si="5"/>
        <v>134</v>
      </c>
      <c r="Q8" s="5"/>
      <c r="R8" s="1"/>
      <c r="S8" s="1">
        <f t="shared" si="6"/>
        <v>25</v>
      </c>
      <c r="T8" s="1">
        <f t="shared" si="7"/>
        <v>13.64406779661017</v>
      </c>
      <c r="U8" s="1">
        <f>IFERROR(VLOOKUP(A8,[1]TDSheet!$A:$G,3,0),0)/5</f>
        <v>15.4</v>
      </c>
      <c r="V8" s="1">
        <v>11.2</v>
      </c>
      <c r="W8" s="1">
        <v>28</v>
      </c>
      <c r="X8" s="1">
        <v>2.2000000000000002</v>
      </c>
      <c r="Y8" s="1">
        <v>-2.6</v>
      </c>
      <c r="Z8" s="1">
        <v>0.2</v>
      </c>
      <c r="AA8" s="1">
        <v>4.4000000000000004</v>
      </c>
      <c r="AB8" s="1">
        <v>12.6</v>
      </c>
      <c r="AC8" s="1">
        <v>17</v>
      </c>
      <c r="AD8" s="1">
        <v>10.199999999999999</v>
      </c>
      <c r="AE8" s="1"/>
      <c r="AF8" s="1">
        <f>G8*P8</f>
        <v>62.98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>
        <f t="shared" si="3"/>
        <v>47</v>
      </c>
      <c r="L9" s="1"/>
      <c r="M9" s="1"/>
      <c r="N9" s="1">
        <v>90</v>
      </c>
      <c r="O9" s="1">
        <f t="shared" si="4"/>
        <v>9.4</v>
      </c>
      <c r="P9" s="5"/>
      <c r="Q9" s="5"/>
      <c r="R9" s="1"/>
      <c r="S9" s="1">
        <f t="shared" si="6"/>
        <v>26.914893617021274</v>
      </c>
      <c r="T9" s="1">
        <f t="shared" si="7"/>
        <v>26.914893617021274</v>
      </c>
      <c r="U9" s="1">
        <f>IFERROR(VLOOKUP(A9,[1]TDSheet!$A:$G,3,0),0)/5</f>
        <v>6.4</v>
      </c>
      <c r="V9" s="1">
        <v>15.2</v>
      </c>
      <c r="W9" s="1">
        <v>20</v>
      </c>
      <c r="X9" s="1">
        <v>0</v>
      </c>
      <c r="Y9" s="1">
        <v>-0.2</v>
      </c>
      <c r="Z9" s="1">
        <v>0.6</v>
      </c>
      <c r="AA9" s="1">
        <v>4.5999999999999996</v>
      </c>
      <c r="AB9" s="1">
        <v>9.6</v>
      </c>
      <c r="AC9" s="1">
        <v>7.4</v>
      </c>
      <c r="AD9" s="1">
        <v>6.4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>
        <f t="shared" si="3"/>
        <v>34</v>
      </c>
      <c r="L10" s="1"/>
      <c r="M10" s="1"/>
      <c r="N10" s="1">
        <v>140</v>
      </c>
      <c r="O10" s="1">
        <f t="shared" si="4"/>
        <v>6.8</v>
      </c>
      <c r="P10" s="5"/>
      <c r="Q10" s="5"/>
      <c r="R10" s="1"/>
      <c r="S10" s="1">
        <f t="shared" si="6"/>
        <v>27.794117647058822</v>
      </c>
      <c r="T10" s="1">
        <f t="shared" si="7"/>
        <v>27.794117647058822</v>
      </c>
      <c r="U10" s="1">
        <f>IFERROR(VLOOKUP(A10,[1]TDSheet!$A:$G,3,0),0)/5</f>
        <v>7.4</v>
      </c>
      <c r="V10" s="1">
        <v>10.4</v>
      </c>
      <c r="W10" s="1">
        <v>25</v>
      </c>
      <c r="X10" s="1">
        <v>6.6</v>
      </c>
      <c r="Y10" s="1">
        <v>-1.2</v>
      </c>
      <c r="Z10" s="1">
        <v>3.4</v>
      </c>
      <c r="AA10" s="1">
        <v>3.8</v>
      </c>
      <c r="AB10" s="1">
        <v>10.199999999999999</v>
      </c>
      <c r="AC10" s="1">
        <v>14.4</v>
      </c>
      <c r="AD10" s="1">
        <v>8.4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>
        <f t="shared" si="3"/>
        <v>135</v>
      </c>
      <c r="L11" s="1"/>
      <c r="M11" s="1"/>
      <c r="N11" s="1">
        <v>550</v>
      </c>
      <c r="O11" s="1">
        <f t="shared" si="4"/>
        <v>27</v>
      </c>
      <c r="P11" s="5"/>
      <c r="Q11" s="5"/>
      <c r="R11" s="1"/>
      <c r="S11" s="1">
        <f t="shared" si="6"/>
        <v>28.222222222222221</v>
      </c>
      <c r="T11" s="1">
        <f t="shared" si="7"/>
        <v>28.222222222222221</v>
      </c>
      <c r="U11" s="1">
        <f>IFERROR(VLOOKUP(A11,[1]TDSheet!$A:$G,3,0),0)/5</f>
        <v>39.6</v>
      </c>
      <c r="V11" s="1">
        <v>46.6</v>
      </c>
      <c r="W11" s="1">
        <v>87.8</v>
      </c>
      <c r="X11" s="1">
        <v>0</v>
      </c>
      <c r="Y11" s="1">
        <v>-0.4</v>
      </c>
      <c r="Z11" s="1">
        <v>-0.6</v>
      </c>
      <c r="AA11" s="1">
        <v>0</v>
      </c>
      <c r="AB11" s="1">
        <v>18</v>
      </c>
      <c r="AC11" s="1">
        <v>-0.6</v>
      </c>
      <c r="AD11" s="1">
        <v>35.799999999999997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>
        <f t="shared" si="3"/>
        <v>145</v>
      </c>
      <c r="L12" s="1"/>
      <c r="M12" s="1"/>
      <c r="N12" s="1">
        <v>600</v>
      </c>
      <c r="O12" s="1">
        <f t="shared" si="4"/>
        <v>29</v>
      </c>
      <c r="P12" s="5"/>
      <c r="Q12" s="5"/>
      <c r="R12" s="1"/>
      <c r="S12" s="1">
        <f t="shared" si="6"/>
        <v>31.551724137931036</v>
      </c>
      <c r="T12" s="1">
        <f t="shared" si="7"/>
        <v>31.551724137931036</v>
      </c>
      <c r="U12" s="1">
        <f>IFERROR(VLOOKUP(A12,[1]TDSheet!$A:$G,3,0),0)/5</f>
        <v>48.8</v>
      </c>
      <c r="V12" s="1">
        <v>46.2</v>
      </c>
      <c r="W12" s="1">
        <v>90.4</v>
      </c>
      <c r="X12" s="1">
        <v>0</v>
      </c>
      <c r="Y12" s="1">
        <v>-1.6</v>
      </c>
      <c r="Z12" s="1">
        <v>0.2</v>
      </c>
      <c r="AA12" s="1">
        <v>3.4</v>
      </c>
      <c r="AB12" s="1">
        <v>12.8</v>
      </c>
      <c r="AC12" s="1">
        <v>39.200000000000003</v>
      </c>
      <c r="AD12" s="1">
        <v>12.4</v>
      </c>
      <c r="AE12" s="1" t="s">
        <v>43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>
        <f t="shared" si="3"/>
        <v>84</v>
      </c>
      <c r="L13" s="1"/>
      <c r="M13" s="1"/>
      <c r="N13" s="1">
        <v>400</v>
      </c>
      <c r="O13" s="1">
        <f t="shared" si="4"/>
        <v>16.8</v>
      </c>
      <c r="P13" s="5"/>
      <c r="Q13" s="5"/>
      <c r="R13" s="1"/>
      <c r="S13" s="1">
        <f t="shared" si="6"/>
        <v>39.166666666666664</v>
      </c>
      <c r="T13" s="1">
        <f t="shared" si="7"/>
        <v>39.166666666666664</v>
      </c>
      <c r="U13" s="1">
        <f>IFERROR(VLOOKUP(A13,[1]TDSheet!$A:$G,3,0),0)/5</f>
        <v>27.4</v>
      </c>
      <c r="V13" s="1">
        <v>-0.4</v>
      </c>
      <c r="W13" s="1">
        <v>22</v>
      </c>
      <c r="X13" s="1">
        <v>-0.8</v>
      </c>
      <c r="Y13" s="1">
        <v>1.6</v>
      </c>
      <c r="Z13" s="1">
        <v>6.4</v>
      </c>
      <c r="AA13" s="1">
        <v>5.4</v>
      </c>
      <c r="AB13" s="1">
        <v>13</v>
      </c>
      <c r="AC13" s="1">
        <v>2.6</v>
      </c>
      <c r="AD13" s="1">
        <v>9.1999999999999993</v>
      </c>
      <c r="AE13" s="1" t="s">
        <v>45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35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>
        <f t="shared" si="3"/>
        <v>21</v>
      </c>
      <c r="L14" s="1"/>
      <c r="M14" s="1"/>
      <c r="N14" s="1">
        <v>90</v>
      </c>
      <c r="O14" s="1">
        <f t="shared" si="4"/>
        <v>4.2</v>
      </c>
      <c r="P14" s="5">
        <f t="shared" si="5"/>
        <v>11</v>
      </c>
      <c r="Q14" s="5"/>
      <c r="R14" s="1"/>
      <c r="S14" s="1">
        <f t="shared" si="6"/>
        <v>25</v>
      </c>
      <c r="T14" s="1">
        <f t="shared" si="7"/>
        <v>22.38095238095238</v>
      </c>
      <c r="U14" s="1">
        <f>IFERROR(VLOOKUP(A14,[1]TDSheet!$A:$G,3,0),0)/5</f>
        <v>19.600000000000001</v>
      </c>
      <c r="V14" s="1">
        <v>0</v>
      </c>
      <c r="W14" s="1">
        <v>35.4</v>
      </c>
      <c r="X14" s="1">
        <v>-0.4</v>
      </c>
      <c r="Y14" s="1">
        <v>-0.2</v>
      </c>
      <c r="Z14" s="1">
        <v>0</v>
      </c>
      <c r="AA14" s="1">
        <v>0</v>
      </c>
      <c r="AB14" s="1">
        <v>-2.6</v>
      </c>
      <c r="AC14" s="1">
        <v>13.2</v>
      </c>
      <c r="AD14" s="1">
        <v>7.8</v>
      </c>
      <c r="AE14" s="1"/>
      <c r="AF14" s="1">
        <f>G14*P14</f>
        <v>4.7299999999999995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>
        <f t="shared" si="3"/>
        <v>118</v>
      </c>
      <c r="L15" s="1"/>
      <c r="M15" s="1"/>
      <c r="N15" s="1">
        <v>250</v>
      </c>
      <c r="O15" s="1">
        <f t="shared" si="4"/>
        <v>23.6</v>
      </c>
      <c r="P15" s="5"/>
      <c r="Q15" s="5"/>
      <c r="R15" s="1"/>
      <c r="S15" s="1">
        <f t="shared" si="6"/>
        <v>27.203389830508474</v>
      </c>
      <c r="T15" s="1">
        <f t="shared" si="7"/>
        <v>27.203389830508474</v>
      </c>
      <c r="U15" s="1">
        <f>IFERROR(VLOOKUP(A15,[1]TDSheet!$A:$G,3,0),0)/5</f>
        <v>32</v>
      </c>
      <c r="V15" s="1">
        <v>30.4</v>
      </c>
      <c r="W15" s="1">
        <v>73.599999999999994</v>
      </c>
      <c r="X15" s="1">
        <v>-1</v>
      </c>
      <c r="Y15" s="1">
        <v>11.8</v>
      </c>
      <c r="Z15" s="1">
        <v>23</v>
      </c>
      <c r="AA15" s="1">
        <v>-0.4</v>
      </c>
      <c r="AB15" s="1">
        <v>28.4</v>
      </c>
      <c r="AC15" s="1">
        <v>6.8</v>
      </c>
      <c r="AD15" s="1">
        <v>13.2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>
        <f t="shared" si="3"/>
        <v>10</v>
      </c>
      <c r="L16" s="1"/>
      <c r="M16" s="1"/>
      <c r="N16" s="1"/>
      <c r="O16" s="1">
        <f t="shared" si="4"/>
        <v>2</v>
      </c>
      <c r="P16" s="5"/>
      <c r="Q16" s="5"/>
      <c r="R16" s="1"/>
      <c r="S16" s="1">
        <f t="shared" si="6"/>
        <v>438.5</v>
      </c>
      <c r="T16" s="1">
        <f t="shared" si="7"/>
        <v>438.5</v>
      </c>
      <c r="U16" s="1">
        <f>IFERROR(VLOOKUP(A16,[1]TDSheet!$A:$G,3,0),0)/5</f>
        <v>3.4</v>
      </c>
      <c r="V16" s="1">
        <v>0.8</v>
      </c>
      <c r="W16" s="1">
        <v>5.6</v>
      </c>
      <c r="X16" s="1">
        <v>1</v>
      </c>
      <c r="Y16" s="1">
        <v>5</v>
      </c>
      <c r="Z16" s="1">
        <v>0</v>
      </c>
      <c r="AA16" s="1">
        <v>-5.2</v>
      </c>
      <c r="AB16" s="1">
        <v>10</v>
      </c>
      <c r="AC16" s="1">
        <v>6.8</v>
      </c>
      <c r="AD16" s="1">
        <v>2.4</v>
      </c>
      <c r="AE16" s="10" t="s">
        <v>57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>
        <f t="shared" si="3"/>
        <v>23</v>
      </c>
      <c r="L17" s="1"/>
      <c r="M17" s="1"/>
      <c r="N17" s="1"/>
      <c r="O17" s="1">
        <f t="shared" si="4"/>
        <v>4.5999999999999996</v>
      </c>
      <c r="P17" s="5"/>
      <c r="Q17" s="5"/>
      <c r="R17" s="1"/>
      <c r="S17" s="1">
        <f t="shared" si="6"/>
        <v>117.17391304347827</v>
      </c>
      <c r="T17" s="1">
        <f t="shared" si="7"/>
        <v>117.17391304347827</v>
      </c>
      <c r="U17" s="1">
        <f>IFERROR(VLOOKUP(A17,[1]TDSheet!$A:$G,3,0),0)/5</f>
        <v>-0.4</v>
      </c>
      <c r="V17" s="1">
        <v>2</v>
      </c>
      <c r="W17" s="1">
        <v>-1</v>
      </c>
      <c r="X17" s="1">
        <v>0.4</v>
      </c>
      <c r="Y17" s="1">
        <v>2.8</v>
      </c>
      <c r="Z17" s="1">
        <v>2.8</v>
      </c>
      <c r="AA17" s="1">
        <v>1.6</v>
      </c>
      <c r="AB17" s="1">
        <v>6.6</v>
      </c>
      <c r="AC17" s="1">
        <v>2.6</v>
      </c>
      <c r="AD17" s="1">
        <v>0</v>
      </c>
      <c r="AE17" s="10" t="s">
        <v>58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35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>
        <f t="shared" si="3"/>
        <v>2</v>
      </c>
      <c r="L18" s="1"/>
      <c r="M18" s="1"/>
      <c r="N18" s="1">
        <v>400</v>
      </c>
      <c r="O18" s="1">
        <f t="shared" si="4"/>
        <v>0.4</v>
      </c>
      <c r="P18" s="5"/>
      <c r="Q18" s="5"/>
      <c r="R18" s="1"/>
      <c r="S18" s="1">
        <f t="shared" si="6"/>
        <v>1015</v>
      </c>
      <c r="T18" s="1">
        <f t="shared" si="7"/>
        <v>1015</v>
      </c>
      <c r="U18" s="1">
        <f>IFERROR(VLOOKUP(A18,[1]TDSheet!$A:$G,3,0),0)/5</f>
        <v>27.2</v>
      </c>
      <c r="V18" s="1">
        <v>23.2</v>
      </c>
      <c r="W18" s="1">
        <v>42.2</v>
      </c>
      <c r="X18" s="1">
        <v>-1.2</v>
      </c>
      <c r="Y18" s="1">
        <v>0.2</v>
      </c>
      <c r="Z18" s="1">
        <v>8.4</v>
      </c>
      <c r="AA18" s="1">
        <v>-1.8</v>
      </c>
      <c r="AB18" s="1">
        <v>25.8</v>
      </c>
      <c r="AC18" s="1">
        <v>7.2</v>
      </c>
      <c r="AD18" s="1">
        <v>12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35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>
        <f t="shared" si="3"/>
        <v>193</v>
      </c>
      <c r="L19" s="1"/>
      <c r="M19" s="1"/>
      <c r="N19" s="1"/>
      <c r="O19" s="1">
        <f t="shared" si="4"/>
        <v>38.6</v>
      </c>
      <c r="P19" s="5">
        <f t="shared" si="5"/>
        <v>270</v>
      </c>
      <c r="Q19" s="5"/>
      <c r="R19" s="1"/>
      <c r="S19" s="1">
        <f t="shared" si="6"/>
        <v>25</v>
      </c>
      <c r="T19" s="1">
        <f t="shared" si="7"/>
        <v>18.005181347150259</v>
      </c>
      <c r="U19" s="1">
        <f>IFERROR(VLOOKUP(A19,[1]TDSheet!$A:$G,3,0),0)/5</f>
        <v>52.6</v>
      </c>
      <c r="V19" s="1">
        <v>33.799999999999997</v>
      </c>
      <c r="W19" s="1">
        <v>91.2</v>
      </c>
      <c r="X19" s="1">
        <v>-0.4</v>
      </c>
      <c r="Y19" s="1">
        <v>-3.4</v>
      </c>
      <c r="Z19" s="1">
        <v>28</v>
      </c>
      <c r="AA19" s="1">
        <v>2.2000000000000002</v>
      </c>
      <c r="AB19" s="1">
        <v>59.6</v>
      </c>
      <c r="AC19" s="1">
        <v>52.4</v>
      </c>
      <c r="AD19" s="1">
        <v>49</v>
      </c>
      <c r="AE19" s="1"/>
      <c r="AF19" s="1">
        <f>G19*P19</f>
        <v>54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35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>
        <f t="shared" si="3"/>
        <v>101</v>
      </c>
      <c r="L20" s="1"/>
      <c r="M20" s="1"/>
      <c r="N20" s="1">
        <v>500</v>
      </c>
      <c r="O20" s="1">
        <f t="shared" si="4"/>
        <v>20.2</v>
      </c>
      <c r="P20" s="5"/>
      <c r="Q20" s="5"/>
      <c r="R20" s="1"/>
      <c r="S20" s="1">
        <f t="shared" si="6"/>
        <v>34.851485148514854</v>
      </c>
      <c r="T20" s="1">
        <f t="shared" si="7"/>
        <v>34.851485148514854</v>
      </c>
      <c r="U20" s="1">
        <f>IFERROR(VLOOKUP(A20,[1]TDSheet!$A:$G,3,0),0)/5</f>
        <v>36.200000000000003</v>
      </c>
      <c r="V20" s="1">
        <v>23.6</v>
      </c>
      <c r="W20" s="1">
        <v>69.8</v>
      </c>
      <c r="X20" s="1">
        <v>-1.4</v>
      </c>
      <c r="Y20" s="1">
        <v>0.2</v>
      </c>
      <c r="Z20" s="1">
        <v>3.8</v>
      </c>
      <c r="AA20" s="1">
        <v>11</v>
      </c>
      <c r="AB20" s="1">
        <v>20.2</v>
      </c>
      <c r="AC20" s="1">
        <v>19.2</v>
      </c>
      <c r="AD20" s="1">
        <v>14.4</v>
      </c>
      <c r="AE20" s="1" t="s">
        <v>53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35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>
        <f t="shared" si="3"/>
        <v>85</v>
      </c>
      <c r="L21" s="1"/>
      <c r="M21" s="1"/>
      <c r="N21" s="1">
        <v>400</v>
      </c>
      <c r="O21" s="1">
        <f t="shared" si="4"/>
        <v>17</v>
      </c>
      <c r="P21" s="5"/>
      <c r="Q21" s="5"/>
      <c r="R21" s="1"/>
      <c r="S21" s="1">
        <f t="shared" si="6"/>
        <v>41.764705882352942</v>
      </c>
      <c r="T21" s="1">
        <f t="shared" si="7"/>
        <v>41.764705882352942</v>
      </c>
      <c r="U21" s="1">
        <f>IFERROR(VLOOKUP(A21,[1]TDSheet!$A:$G,3,0),0)/5</f>
        <v>25.2</v>
      </c>
      <c r="V21" s="1">
        <v>30.8</v>
      </c>
      <c r="W21" s="1">
        <v>61.2</v>
      </c>
      <c r="X21" s="1">
        <v>-1</v>
      </c>
      <c r="Y21" s="1">
        <v>2</v>
      </c>
      <c r="Z21" s="1">
        <v>7.4</v>
      </c>
      <c r="AA21" s="1">
        <v>7.2</v>
      </c>
      <c r="AB21" s="1">
        <v>17.600000000000001</v>
      </c>
      <c r="AC21" s="1">
        <v>10.6</v>
      </c>
      <c r="AD21" s="1">
        <v>3</v>
      </c>
      <c r="AE21" s="1" t="s">
        <v>55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35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>
        <f t="shared" si="3"/>
        <v>143</v>
      </c>
      <c r="L22" s="1"/>
      <c r="M22" s="1"/>
      <c r="N22" s="1">
        <v>200</v>
      </c>
      <c r="O22" s="1">
        <f t="shared" si="4"/>
        <v>28.6</v>
      </c>
      <c r="P22" s="5">
        <f t="shared" si="5"/>
        <v>81</v>
      </c>
      <c r="Q22" s="5"/>
      <c r="R22" s="1"/>
      <c r="S22" s="1">
        <f t="shared" si="6"/>
        <v>25</v>
      </c>
      <c r="T22" s="1">
        <f t="shared" si="7"/>
        <v>22.167832167832167</v>
      </c>
      <c r="U22" s="1">
        <f>IFERROR(VLOOKUP(A22,[1]TDSheet!$A:$G,3,0),0)/5</f>
        <v>49.2</v>
      </c>
      <c r="V22" s="1">
        <v>31.4</v>
      </c>
      <c r="W22" s="1">
        <v>48.6</v>
      </c>
      <c r="X22" s="1">
        <v>28</v>
      </c>
      <c r="Y22" s="1">
        <v>61.4</v>
      </c>
      <c r="Z22" s="1">
        <v>25.4</v>
      </c>
      <c r="AA22" s="1">
        <v>58.4</v>
      </c>
      <c r="AB22" s="1">
        <v>81.599999999999994</v>
      </c>
      <c r="AC22" s="1">
        <v>48.4</v>
      </c>
      <c r="AD22" s="1">
        <v>54.2</v>
      </c>
      <c r="AE22" s="1"/>
      <c r="AF22" s="1">
        <f>G22*P22</f>
        <v>24.3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22" xr:uid="{B74DE662-7987-4F7C-B0C6-FD1B937A0E3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2025-06-23T12:14:52Z</dcterms:created>
  <dcterms:modified xsi:type="dcterms:W3CDTF">2025-06-23T12:22:19Z</dcterms:modified>
</cp:coreProperties>
</file>