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6,25 Ост КИ филиалы\"/>
    </mc:Choice>
  </mc:AlternateContent>
  <xr:revisionPtr revIDLastSave="0" documentId="13_ncr:1_{92D5481D-8C59-4464-8ADE-AFC4A18E6D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0" i="1" l="1"/>
  <c r="AF26" i="1"/>
  <c r="AF22" i="1"/>
  <c r="AF6" i="1"/>
  <c r="E65" i="1"/>
  <c r="O65" i="1" s="1"/>
  <c r="F64" i="1"/>
  <c r="E64" i="1"/>
  <c r="K64" i="1" s="1"/>
  <c r="O7" i="1"/>
  <c r="O8" i="1"/>
  <c r="P8" i="1" s="1"/>
  <c r="AF8" i="1" s="1"/>
  <c r="O9" i="1"/>
  <c r="S9" i="1" s="1"/>
  <c r="O10" i="1"/>
  <c r="O11" i="1"/>
  <c r="O12" i="1"/>
  <c r="P12" i="1" s="1"/>
  <c r="O13" i="1"/>
  <c r="O14" i="1"/>
  <c r="O15" i="1"/>
  <c r="O16" i="1"/>
  <c r="O17" i="1"/>
  <c r="P17" i="1" s="1"/>
  <c r="O18" i="1"/>
  <c r="P18" i="1" s="1"/>
  <c r="O19" i="1"/>
  <c r="S19" i="1" s="1"/>
  <c r="O20" i="1"/>
  <c r="P20" i="1" s="1"/>
  <c r="AF20" i="1" s="1"/>
  <c r="O21" i="1"/>
  <c r="O22" i="1"/>
  <c r="O23" i="1"/>
  <c r="O24" i="1"/>
  <c r="P24" i="1" s="1"/>
  <c r="AF24" i="1" s="1"/>
  <c r="O25" i="1"/>
  <c r="O26" i="1"/>
  <c r="O27" i="1"/>
  <c r="O28" i="1"/>
  <c r="P28" i="1" s="1"/>
  <c r="O29" i="1"/>
  <c r="O30" i="1"/>
  <c r="O31" i="1"/>
  <c r="O32" i="1"/>
  <c r="O33" i="1"/>
  <c r="O34" i="1"/>
  <c r="O35" i="1"/>
  <c r="O36" i="1"/>
  <c r="O37" i="1"/>
  <c r="O38" i="1"/>
  <c r="P38" i="1" s="1"/>
  <c r="AF38" i="1" s="1"/>
  <c r="O39" i="1"/>
  <c r="P39" i="1" s="1"/>
  <c r="O40" i="1"/>
  <c r="P40" i="1" s="1"/>
  <c r="O41" i="1"/>
  <c r="O42" i="1"/>
  <c r="P42" i="1" s="1"/>
  <c r="AF42" i="1" s="1"/>
  <c r="O43" i="1"/>
  <c r="O44" i="1"/>
  <c r="AF44" i="1" s="1"/>
  <c r="O45" i="1"/>
  <c r="S45" i="1" s="1"/>
  <c r="O46" i="1"/>
  <c r="O47" i="1"/>
  <c r="S47" i="1" s="1"/>
  <c r="O48" i="1"/>
  <c r="P48" i="1" s="1"/>
  <c r="AF48" i="1" s="1"/>
  <c r="O49" i="1"/>
  <c r="S49" i="1" s="1"/>
  <c r="O50" i="1"/>
  <c r="O51" i="1"/>
  <c r="O52" i="1"/>
  <c r="O53" i="1"/>
  <c r="P53" i="1" s="1"/>
  <c r="O54" i="1"/>
  <c r="P54" i="1" s="1"/>
  <c r="O55" i="1"/>
  <c r="P55" i="1" s="1"/>
  <c r="O56" i="1"/>
  <c r="P56" i="1" s="1"/>
  <c r="O57" i="1"/>
  <c r="O58" i="1"/>
  <c r="S58" i="1" s="1"/>
  <c r="O59" i="1"/>
  <c r="P59" i="1" s="1"/>
  <c r="O60" i="1"/>
  <c r="O61" i="1"/>
  <c r="S61" i="1" s="1"/>
  <c r="O62" i="1"/>
  <c r="S62" i="1" s="1"/>
  <c r="O63" i="1"/>
  <c r="P63" i="1" s="1"/>
  <c r="O64" i="1"/>
  <c r="O66" i="1"/>
  <c r="O67" i="1"/>
  <c r="P67" i="1" s="1"/>
  <c r="O68" i="1"/>
  <c r="P68" i="1" s="1"/>
  <c r="O69" i="1"/>
  <c r="O70" i="1"/>
  <c r="O71" i="1"/>
  <c r="P71" i="1" s="1"/>
  <c r="O72" i="1"/>
  <c r="P72" i="1" s="1"/>
  <c r="O73" i="1"/>
  <c r="O74" i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O82" i="1"/>
  <c r="O83" i="1"/>
  <c r="O84" i="1"/>
  <c r="P84" i="1" s="1"/>
  <c r="O85" i="1"/>
  <c r="S85" i="1" s="1"/>
  <c r="O86" i="1"/>
  <c r="S86" i="1" s="1"/>
  <c r="O87" i="1"/>
  <c r="S87" i="1" s="1"/>
  <c r="O88" i="1"/>
  <c r="S88" i="1" s="1"/>
  <c r="O89" i="1"/>
  <c r="O90" i="1"/>
  <c r="P90" i="1" s="1"/>
  <c r="O91" i="1"/>
  <c r="O92" i="1"/>
  <c r="O93" i="1"/>
  <c r="T93" i="1" s="1"/>
  <c r="O94" i="1"/>
  <c r="P94" i="1" s="1"/>
  <c r="O95" i="1"/>
  <c r="T95" i="1" s="1"/>
  <c r="O96" i="1"/>
  <c r="T96" i="1" s="1"/>
  <c r="O97" i="1"/>
  <c r="T97" i="1" s="1"/>
  <c r="O98" i="1"/>
  <c r="T98" i="1" s="1"/>
  <c r="O6" i="1"/>
  <c r="T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AF28" i="1" l="1"/>
  <c r="P34" i="1"/>
  <c r="AF34" i="1" s="1"/>
  <c r="P30" i="1"/>
  <c r="AF30" i="1" s="1"/>
  <c r="AF40" i="1"/>
  <c r="P32" i="1"/>
  <c r="AF32" i="1" s="1"/>
  <c r="AF36" i="1"/>
  <c r="E5" i="1"/>
  <c r="T94" i="1"/>
  <c r="AF94" i="1"/>
  <c r="T92" i="1"/>
  <c r="P92" i="1"/>
  <c r="AF92" i="1" s="1"/>
  <c r="AF90" i="1"/>
  <c r="AF84" i="1"/>
  <c r="P82" i="1"/>
  <c r="AF82" i="1" s="1"/>
  <c r="AF74" i="1"/>
  <c r="AF72" i="1"/>
  <c r="AF70" i="1"/>
  <c r="AF68" i="1"/>
  <c r="AF66" i="1"/>
  <c r="AF63" i="1"/>
  <c r="AF59" i="1"/>
  <c r="P57" i="1"/>
  <c r="AF57" i="1" s="1"/>
  <c r="AF55" i="1"/>
  <c r="AF53" i="1"/>
  <c r="AF51" i="1"/>
  <c r="P43" i="1"/>
  <c r="AF43" i="1" s="1"/>
  <c r="P41" i="1"/>
  <c r="AF41" i="1" s="1"/>
  <c r="AF39" i="1"/>
  <c r="AF37" i="1"/>
  <c r="P35" i="1"/>
  <c r="AF35" i="1" s="1"/>
  <c r="P33" i="1"/>
  <c r="AF33" i="1" s="1"/>
  <c r="P31" i="1"/>
  <c r="AF31" i="1" s="1"/>
  <c r="P29" i="1"/>
  <c r="AF29" i="1" s="1"/>
  <c r="P27" i="1"/>
  <c r="AF27" i="1" s="1"/>
  <c r="AF25" i="1"/>
  <c r="P23" i="1"/>
  <c r="AF23" i="1" s="1"/>
  <c r="P21" i="1"/>
  <c r="AF21" i="1" s="1"/>
  <c r="AF17" i="1"/>
  <c r="P7" i="1"/>
  <c r="AF7" i="1" s="1"/>
  <c r="F5" i="1"/>
  <c r="P64" i="1"/>
  <c r="AF64" i="1" s="1"/>
  <c r="P11" i="1"/>
  <c r="AF11" i="1" s="1"/>
  <c r="P15" i="1"/>
  <c r="AF15" i="1" s="1"/>
  <c r="P13" i="1"/>
  <c r="AF13" i="1" s="1"/>
  <c r="P10" i="1"/>
  <c r="AF10" i="1" s="1"/>
  <c r="AF12" i="1"/>
  <c r="P14" i="1"/>
  <c r="AF14" i="1" s="1"/>
  <c r="P16" i="1"/>
  <c r="AF16" i="1" s="1"/>
  <c r="AF18" i="1"/>
  <c r="P46" i="1"/>
  <c r="AF46" i="1" s="1"/>
  <c r="AF50" i="1"/>
  <c r="AF52" i="1"/>
  <c r="AF54" i="1"/>
  <c r="AF56" i="1"/>
  <c r="P65" i="1"/>
  <c r="AF65" i="1" s="1"/>
  <c r="AF67" i="1"/>
  <c r="AF69" i="1"/>
  <c r="AF71" i="1"/>
  <c r="AF73" i="1"/>
  <c r="P81" i="1"/>
  <c r="AF81" i="1" s="1"/>
  <c r="P83" i="1"/>
  <c r="AF83" i="1" s="1"/>
  <c r="AF89" i="1"/>
  <c r="P91" i="1"/>
  <c r="AF91" i="1" s="1"/>
  <c r="P93" i="1"/>
  <c r="AF93" i="1" s="1"/>
  <c r="P95" i="1"/>
  <c r="AF95" i="1" s="1"/>
  <c r="S60" i="1"/>
  <c r="S48" i="1"/>
  <c r="S44" i="1"/>
  <c r="S42" i="1"/>
  <c r="S40" i="1"/>
  <c r="S38" i="1"/>
  <c r="S36" i="1"/>
  <c r="S28" i="1"/>
  <c r="S26" i="1"/>
  <c r="S24" i="1"/>
  <c r="S22" i="1"/>
  <c r="S20" i="1"/>
  <c r="S8" i="1"/>
  <c r="T70" i="1"/>
  <c r="T38" i="1"/>
  <c r="T86" i="1"/>
  <c r="T54" i="1"/>
  <c r="T22" i="1"/>
  <c r="S94" i="1"/>
  <c r="T78" i="1"/>
  <c r="T62" i="1"/>
  <c r="T46" i="1"/>
  <c r="T30" i="1"/>
  <c r="T14" i="1"/>
  <c r="S98" i="1"/>
  <c r="T90" i="1"/>
  <c r="T82" i="1"/>
  <c r="T74" i="1"/>
  <c r="T66" i="1"/>
  <c r="T58" i="1"/>
  <c r="T50" i="1"/>
  <c r="T42" i="1"/>
  <c r="T34" i="1"/>
  <c r="T26" i="1"/>
  <c r="T18" i="1"/>
  <c r="T10" i="1"/>
  <c r="S9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7" i="1"/>
  <c r="K5" i="1"/>
  <c r="O5" i="1"/>
  <c r="S6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34" i="1" l="1"/>
  <c r="S30" i="1"/>
  <c r="S32" i="1"/>
  <c r="S95" i="1"/>
  <c r="S93" i="1"/>
  <c r="S64" i="1"/>
  <c r="S7" i="1"/>
  <c r="S67" i="1"/>
  <c r="S81" i="1"/>
  <c r="S71" i="1"/>
  <c r="S89" i="1"/>
  <c r="AF5" i="1"/>
  <c r="S10" i="1"/>
  <c r="S14" i="1"/>
  <c r="S18" i="1"/>
  <c r="S50" i="1"/>
  <c r="S54" i="1"/>
  <c r="S13" i="1"/>
  <c r="S92" i="1"/>
  <c r="P5" i="1"/>
  <c r="S65" i="1"/>
  <c r="S12" i="1"/>
  <c r="S16" i="1"/>
  <c r="S46" i="1"/>
  <c r="S52" i="1"/>
  <c r="S56" i="1"/>
  <c r="S69" i="1"/>
  <c r="S73" i="1"/>
  <c r="S83" i="1"/>
  <c r="S91" i="1"/>
  <c r="S11" i="1"/>
  <c r="S15" i="1"/>
  <c r="S17" i="1"/>
  <c r="S21" i="1"/>
  <c r="S23" i="1"/>
  <c r="S25" i="1"/>
  <c r="S27" i="1"/>
  <c r="S29" i="1"/>
  <c r="S31" i="1"/>
  <c r="S33" i="1"/>
  <c r="S35" i="1"/>
  <c r="S37" i="1"/>
  <c r="S39" i="1"/>
  <c r="S41" i="1"/>
  <c r="S43" i="1"/>
  <c r="S51" i="1"/>
  <c r="S53" i="1"/>
  <c r="S55" i="1"/>
  <c r="S57" i="1"/>
  <c r="S59" i="1"/>
  <c r="S63" i="1"/>
  <c r="S66" i="1"/>
  <c r="S68" i="1"/>
  <c r="S70" i="1"/>
  <c r="S72" i="1"/>
  <c r="S74" i="1"/>
  <c r="S82" i="1"/>
  <c r="S84" i="1"/>
  <c r="S90" i="1"/>
</calcChain>
</file>

<file path=xl/sharedStrings.xml><?xml version="1.0" encoding="utf-8"?>
<sst xmlns="http://schemas.openxmlformats.org/spreadsheetml/2006/main" count="349" uniqueCount="143">
  <si>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</si>
  <si>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</si>
  <si>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</si>
  <si>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</si>
  <si>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</si>
  <si>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</si>
  <si>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</si>
  <si>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</si>
  <si>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</si>
  <si>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</si>
  <si>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</si>
  <si>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</si>
  <si>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</si>
  <si>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</si>
  <si>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</si>
  <si>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</si>
  <si>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</si>
  <si>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</si>
  <si>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</si>
  <si>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</si>
  <si>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</si>
  <si>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</si>
  <si>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</si>
  <si>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</si>
  <si>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</si>
  <si>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</si>
  <si>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</si>
  <si>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</si>
  <si>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</si>
  <si>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</si>
  <si>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</si>
  <si>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</si>
  <si>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</si>
  <si>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</si>
  <si>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</si>
  <si>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</si>
  <si>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</si>
  <si>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</si>
  <si>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</si>
  <si>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</si>
  <si>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продажи!!!</t>
  </si>
  <si>
    <t>4063 МЯСНАЯ Папа может вар п/о_Л   ОСТАНКИНО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</si>
  <si>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</si>
  <si>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</si>
  <si>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</si>
  <si>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</si>
  <si>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</si>
  <si>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</si>
  <si>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</si>
  <si>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нужно увеличить продажи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</si>
  <si>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</si>
  <si>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</si>
  <si>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</si>
  <si>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</si>
  <si>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</si>
  <si>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</si>
  <si>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</si>
  <si>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</si>
  <si>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</si>
  <si>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</si>
  <si>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</si>
  <si>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</si>
  <si>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</si>
  <si>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</si>
  <si>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</si>
  <si>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</si>
  <si>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</si>
  <si>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</si>
  <si>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</si>
  <si>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</si>
  <si>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</si>
  <si>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</si>
  <si>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</si>
  <si>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</si>
  <si>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</si>
  <si>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</si>
  <si>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</si>
  <si>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</si>
  <si>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</si>
  <si>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</si>
  <si>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</si>
  <si>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</si>
  <si>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</si>
  <si>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</si>
  <si>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</si>
  <si>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</si>
  <si>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</si>
  <si>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</si>
  <si>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</si>
  <si>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</si>
  <si>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</si>
  <si>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</si>
  <si>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</si>
  <si>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</si>
  <si>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</si>
  <si>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</si>
  <si>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</si>
  <si>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</si>
  <si>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</si>
  <si>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</si>
  <si>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</si>
  <si>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</si>
  <si>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</si>
  <si>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</si>
  <si>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</si>
  <si>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</si>
  <si>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</si>
  <si>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</si>
  <si>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</si>
  <si>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</si>
  <si>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</si>
  <si>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</si>
  <si>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</si>
  <si>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</si>
  <si>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</si>
  <si>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</si>
  <si>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</si>
  <si>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</si>
  <si>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8шт.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</si>
  <si>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</si>
  <si>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</si>
  <si>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</si>
  <si>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</si>
  <si>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</si>
  <si>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</si>
  <si>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</si>
  <si>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</si>
  <si>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</si>
  <si>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</si>
  <si>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</si>
  <si>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новинка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</si>
  <si>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</si>
  <si>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</si>
  <si>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</si>
  <si>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</si>
  <si>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</si>
  <si>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вместо 6069</t>
  </si>
  <si>
    <t>7276 СЛИВОЧНЫЕ ПМ сос п/о мгс 0,3кг 7шт  Останкино</t>
  </si>
  <si>
    <t>А_6620 РЕБРЫШКИ к/в в/у_30с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</si>
  <si>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</si>
  <si>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</si>
  <si>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</si>
  <si>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не в матрице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</si>
</sst>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0" borderId="1" xfId="1" applyNumberFormat="1" applyFont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28515625" customWidth="1"/>
    <col min="15" max="17" width="7" customWidth="1"/>
    <col min="18" max="18" width="21" customWidth="1"/>
    <col min="19" max="20" width="5" customWidth="1"/>
    <col min="21" max="30" width="6" customWidth="1"/>
    <col min="31" max="31" width="53.71093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3227.7820000000002</v>
      </c>
      <c r="F5" s="4">
        <f>SUM(F6:F499)</f>
        <v>4439.6370000000006</v>
      </c>
      <c r="G5" s="7"/>
      <c r="H5" s="1"/>
      <c r="I5" s="1"/>
      <c r="J5" s="4">
        <f>SUM(J6:J499)</f>
        <v>3405.5000000000005</v>
      </c>
      <c r="K5" s="4">
        <f>SUM(K6:K499)</f>
        <v>-177.71800000000002</v>
      </c>
      <c r="L5" s="4">
        <f>SUM(L6:L499)</f>
        <v>0</v>
      </c>
      <c r="M5" s="4">
        <f>SUM(M6:M499)</f>
        <v>0</v>
      </c>
      <c r="N5" s="4">
        <f>SUM(N6:N499)</f>
        <v>0</v>
      </c>
      <c r="O5" s="4">
        <f>SUM(O6:O499)</f>
        <v>645.55640000000005</v>
      </c>
      <c r="P5" s="4">
        <f>SUM(P6:P499)</f>
        <v>4568.7298000000001</v>
      </c>
      <c r="Q5" s="4">
        <f>SUM(Q6:Q499)</f>
        <v>0</v>
      </c>
      <c r="R5" s="1"/>
      <c r="S5" s="1"/>
      <c r="T5" s="1"/>
      <c r="U5" s="4">
        <f>SUM(U6:U499)</f>
        <v>575.88919999999985</v>
      </c>
      <c r="V5" s="4">
        <f>SUM(V6:V499)</f>
        <v>424.66839999999985</v>
      </c>
      <c r="W5" s="4">
        <f>SUM(W6:W499)</f>
        <v>498.05619999999999</v>
      </c>
      <c r="X5" s="4">
        <f>SUM(X6:X499)</f>
        <v>482.77039999999994</v>
      </c>
      <c r="Y5" s="4">
        <f>SUM(Y6:Y499)</f>
        <v>559.20979999999997</v>
      </c>
      <c r="Z5" s="4">
        <f>SUM(Z6:Z499)</f>
        <v>555.03200000000015</v>
      </c>
      <c r="AA5" s="4">
        <f>SUM(AA6:AA499)</f>
        <v>370.95400000000006</v>
      </c>
      <c r="AB5" s="4">
        <f>SUM(AB6:AB499)</f>
        <v>460.93439999999993</v>
      </c>
      <c r="AC5" s="4">
        <f>SUM(AC6:AC499)</f>
        <v>424.05360000000002</v>
      </c>
      <c r="AD5" s="4">
        <f>SUM(AD6:AD499)</f>
        <v>599.24319999999989</v>
      </c>
      <c r="AE5" s="1"/>
      <c r="AF5" s="4">
        <f>SUM(AF6:AF499)</f>
        <v>2850.1298000000011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13</v>
      </c>
      <c r="D6" s="1">
        <v>40</v>
      </c>
      <c r="E6" s="1">
        <v>13</v>
      </c>
      <c r="F6" s="1">
        <v>38</v>
      </c>
      <c r="G6" s="7">
        <v>0.4</v>
      </c>
      <c r="H6" s="1">
        <v>60</v>
      </c>
      <c r="I6" s="1" t="s">
        <v>37</v>
      </c>
      <c r="J6" s="1">
        <v>21</v>
      </c>
      <c r="K6" s="1">
        <f t="shared" ref="K6:K37" si="0">E6-J6</f>
        <v>-8</v>
      </c>
      <c r="L6" s="1"/>
      <c r="M6" s="1"/>
      <c r="N6" s="1"/>
      <c r="O6" s="1">
        <f>E6/5</f>
        <v>2.6</v>
      </c>
      <c r="P6" s="5"/>
      <c r="Q6" s="5"/>
      <c r="R6" s="1"/>
      <c r="S6" s="1">
        <f>(F6+P6)/O6</f>
        <v>14.615384615384615</v>
      </c>
      <c r="T6" s="1">
        <f>(F6)/O6</f>
        <v>14.615384615384615</v>
      </c>
      <c r="U6" s="1">
        <v>4.2</v>
      </c>
      <c r="V6" s="1">
        <v>1.6</v>
      </c>
      <c r="W6" s="1">
        <v>2.8</v>
      </c>
      <c r="X6" s="1">
        <v>1.6</v>
      </c>
      <c r="Y6" s="1">
        <v>6.2</v>
      </c>
      <c r="Z6" s="1">
        <v>1.2</v>
      </c>
      <c r="AA6" s="1">
        <v>1</v>
      </c>
      <c r="AB6" s="1">
        <v>2.4</v>
      </c>
      <c r="AC6" s="1">
        <v>5.4</v>
      </c>
      <c r="AD6" s="1">
        <v>2.6</v>
      </c>
      <c r="AE6" s="1"/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32.81</v>
      </c>
      <c r="D7" s="1"/>
      <c r="E7" s="1">
        <v>16.449000000000002</v>
      </c>
      <c r="F7" s="1">
        <v>15.393000000000001</v>
      </c>
      <c r="G7" s="7">
        <v>1</v>
      </c>
      <c r="H7" s="1">
        <v>120</v>
      </c>
      <c r="I7" s="1" t="s">
        <v>37</v>
      </c>
      <c r="J7" s="1">
        <v>14.8</v>
      </c>
      <c r="K7" s="1">
        <f t="shared" si="0"/>
        <v>1.6490000000000009</v>
      </c>
      <c r="L7" s="1"/>
      <c r="M7" s="1"/>
      <c r="N7" s="1"/>
      <c r="O7" s="1">
        <f t="shared" ref="O7:O70" si="1">E7/5</f>
        <v>3.2898000000000005</v>
      </c>
      <c r="P7" s="5">
        <f t="shared" ref="P7:P8" si="2">14*O7-F7</f>
        <v>30.664200000000008</v>
      </c>
      <c r="Q7" s="5"/>
      <c r="R7" s="1"/>
      <c r="S7" s="1">
        <f t="shared" ref="S7:S70" si="3">(F7+P7)/O7</f>
        <v>14</v>
      </c>
      <c r="T7" s="1">
        <f t="shared" ref="T7:T70" si="4">(F7)/O7</f>
        <v>4.6790078424220312</v>
      </c>
      <c r="U7" s="1">
        <v>0.48139999999999999</v>
      </c>
      <c r="V7" s="1">
        <v>9.7199999999999995E-2</v>
      </c>
      <c r="W7" s="1">
        <v>3.5209999999999999</v>
      </c>
      <c r="X7" s="1">
        <v>0.39040000000000002</v>
      </c>
      <c r="Y7" s="1">
        <v>1.5458000000000001</v>
      </c>
      <c r="Z7" s="1">
        <v>0</v>
      </c>
      <c r="AA7" s="1">
        <v>0.9837999999999999</v>
      </c>
      <c r="AB7" s="1">
        <v>2.1509999999999998</v>
      </c>
      <c r="AC7" s="1">
        <v>2.7448000000000001</v>
      </c>
      <c r="AD7" s="1">
        <v>2.9438</v>
      </c>
      <c r="AE7" s="1"/>
      <c r="AF7" s="1">
        <f>G7*P7</f>
        <v>30.664200000000008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39</v>
      </c>
      <c r="C8" s="1">
        <v>459.47399999999999</v>
      </c>
      <c r="D8" s="1">
        <v>632.53300000000002</v>
      </c>
      <c r="E8" s="1">
        <v>264.80799999999999</v>
      </c>
      <c r="F8" s="1">
        <v>548.37800000000004</v>
      </c>
      <c r="G8" s="7">
        <v>1</v>
      </c>
      <c r="H8" s="1">
        <v>60</v>
      </c>
      <c r="I8" s="1" t="s">
        <v>37</v>
      </c>
      <c r="J8" s="1">
        <v>255</v>
      </c>
      <c r="K8" s="1">
        <f t="shared" si="0"/>
        <v>9.8079999999999927</v>
      </c>
      <c r="L8" s="1"/>
      <c r="M8" s="1"/>
      <c r="N8" s="1"/>
      <c r="O8" s="1">
        <f t="shared" si="1"/>
        <v>52.961599999999997</v>
      </c>
      <c r="P8" s="5">
        <f t="shared" si="2"/>
        <v>193.08439999999996</v>
      </c>
      <c r="Q8" s="5"/>
      <c r="R8" s="1"/>
      <c r="S8" s="1">
        <f t="shared" si="3"/>
        <v>14</v>
      </c>
      <c r="T8" s="1">
        <f t="shared" si="4"/>
        <v>10.354256668982812</v>
      </c>
      <c r="U8" s="1">
        <v>56.011000000000003</v>
      </c>
      <c r="V8" s="1">
        <v>50.923400000000001</v>
      </c>
      <c r="W8" s="1">
        <v>68.807199999999995</v>
      </c>
      <c r="X8" s="1">
        <v>38.848599999999998</v>
      </c>
      <c r="Y8" s="1">
        <v>40.074199999999998</v>
      </c>
      <c r="Z8" s="1">
        <v>37.230600000000003</v>
      </c>
      <c r="AA8" s="1">
        <v>38.894399999999997</v>
      </c>
      <c r="AB8" s="1">
        <v>46.2318</v>
      </c>
      <c r="AC8" s="1">
        <v>34.7012</v>
      </c>
      <c r="AD8" s="1">
        <v>74.099999999999994</v>
      </c>
      <c r="AE8" s="1"/>
      <c r="AF8" s="1">
        <f>G8*P8</f>
        <v>193.08439999999996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2" t="s">
        <v>42</v>
      </c>
      <c r="B9" s="12" t="s">
        <v>39</v>
      </c>
      <c r="C9" s="12"/>
      <c r="D9" s="12"/>
      <c r="E9" s="12"/>
      <c r="F9" s="12"/>
      <c r="G9" s="13">
        <v>0</v>
      </c>
      <c r="H9" s="12">
        <v>120</v>
      </c>
      <c r="I9" s="12" t="s">
        <v>37</v>
      </c>
      <c r="J9" s="12"/>
      <c r="K9" s="12">
        <f t="shared" si="0"/>
        <v>0</v>
      </c>
      <c r="L9" s="12"/>
      <c r="M9" s="12"/>
      <c r="N9" s="12"/>
      <c r="O9" s="12">
        <f t="shared" si="1"/>
        <v>0</v>
      </c>
      <c r="P9" s="14"/>
      <c r="Q9" s="14"/>
      <c r="R9" s="12"/>
      <c r="S9" s="12" t="e">
        <f t="shared" si="3"/>
        <v>#DIV/0!</v>
      </c>
      <c r="T9" s="12" t="e">
        <f t="shared" si="4"/>
        <v>#DIV/0!</v>
      </c>
      <c r="U9" s="12">
        <v>0</v>
      </c>
      <c r="V9" s="12">
        <v>0</v>
      </c>
      <c r="W9" s="12">
        <v>0</v>
      </c>
      <c r="X9" s="12">
        <v>0</v>
      </c>
      <c r="Y9" s="12">
        <v>0.81300000000000006</v>
      </c>
      <c r="Z9" s="12">
        <v>0</v>
      </c>
      <c r="AA9" s="12">
        <v>-0.1008</v>
      </c>
      <c r="AB9" s="12">
        <v>-0.1028</v>
      </c>
      <c r="AC9" s="12">
        <v>0.95600000000000007</v>
      </c>
      <c r="AD9" s="12">
        <v>3.5619999999999998</v>
      </c>
      <c r="AE9" s="12" t="s">
        <v>43</v>
      </c>
      <c r="AF9" s="12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39</v>
      </c>
      <c r="C10" s="1">
        <v>109.58199999999999</v>
      </c>
      <c r="D10" s="1">
        <v>139.30600000000001</v>
      </c>
      <c r="E10" s="1">
        <v>103.17400000000001</v>
      </c>
      <c r="F10" s="1">
        <v>122.97799999999999</v>
      </c>
      <c r="G10" s="7">
        <v>1</v>
      </c>
      <c r="H10" s="1">
        <v>60</v>
      </c>
      <c r="I10" s="1" t="s">
        <v>37</v>
      </c>
      <c r="J10" s="1">
        <v>98.5</v>
      </c>
      <c r="K10" s="1">
        <f t="shared" si="0"/>
        <v>4.6740000000000066</v>
      </c>
      <c r="L10" s="1"/>
      <c r="M10" s="1"/>
      <c r="N10" s="1"/>
      <c r="O10" s="1">
        <f t="shared" si="1"/>
        <v>20.634800000000002</v>
      </c>
      <c r="P10" s="5">
        <f t="shared" ref="P10:P18" si="5">14*O10-F10</f>
        <v>165.9092</v>
      </c>
      <c r="Q10" s="5"/>
      <c r="R10" s="1"/>
      <c r="S10" s="1">
        <f t="shared" si="3"/>
        <v>13.999999999999998</v>
      </c>
      <c r="T10" s="1">
        <f t="shared" si="4"/>
        <v>5.9597379184678303</v>
      </c>
      <c r="U10" s="1">
        <v>19.339400000000001</v>
      </c>
      <c r="V10" s="1">
        <v>15.146599999999999</v>
      </c>
      <c r="W10" s="1">
        <v>20.811599999999999</v>
      </c>
      <c r="X10" s="1">
        <v>19.0352</v>
      </c>
      <c r="Y10" s="1">
        <v>20.487200000000001</v>
      </c>
      <c r="Z10" s="1">
        <v>14.3024</v>
      </c>
      <c r="AA10" s="1">
        <v>15.172599999999999</v>
      </c>
      <c r="AB10" s="1">
        <v>14.4838</v>
      </c>
      <c r="AC10" s="1">
        <v>20.023399999999999</v>
      </c>
      <c r="AD10" s="1">
        <v>30.9648</v>
      </c>
      <c r="AE10" s="1"/>
      <c r="AF10" s="1">
        <f>G10*P10</f>
        <v>165.9092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39</v>
      </c>
      <c r="C11" s="1">
        <v>102.068</v>
      </c>
      <c r="D11" s="1">
        <v>296.07400000000001</v>
      </c>
      <c r="E11" s="1">
        <v>151.00700000000001</v>
      </c>
      <c r="F11" s="1">
        <v>207.202</v>
      </c>
      <c r="G11" s="7">
        <v>1</v>
      </c>
      <c r="H11" s="1">
        <v>60</v>
      </c>
      <c r="I11" s="1" t="s">
        <v>37</v>
      </c>
      <c r="J11" s="1">
        <v>167.5</v>
      </c>
      <c r="K11" s="1">
        <f t="shared" si="0"/>
        <v>-16.492999999999995</v>
      </c>
      <c r="L11" s="1"/>
      <c r="M11" s="1"/>
      <c r="N11" s="1"/>
      <c r="O11" s="1">
        <f t="shared" si="1"/>
        <v>30.2014</v>
      </c>
      <c r="P11" s="5">
        <f t="shared" si="5"/>
        <v>215.61759999999998</v>
      </c>
      <c r="Q11" s="5"/>
      <c r="R11" s="1"/>
      <c r="S11" s="1">
        <f t="shared" si="3"/>
        <v>14</v>
      </c>
      <c r="T11" s="1">
        <f t="shared" si="4"/>
        <v>6.8606753329315859</v>
      </c>
      <c r="U11" s="1">
        <v>31.065000000000001</v>
      </c>
      <c r="V11" s="1">
        <v>17.904800000000002</v>
      </c>
      <c r="W11" s="1">
        <v>21.478000000000002</v>
      </c>
      <c r="X11" s="1">
        <v>21.662600000000001</v>
      </c>
      <c r="Y11" s="1">
        <v>33.635199999999998</v>
      </c>
      <c r="Z11" s="1">
        <v>29.493200000000002</v>
      </c>
      <c r="AA11" s="1">
        <v>22.322800000000001</v>
      </c>
      <c r="AB11" s="1">
        <v>23.579000000000001</v>
      </c>
      <c r="AC11" s="1">
        <v>25.287199999999999</v>
      </c>
      <c r="AD11" s="1">
        <v>24.8232</v>
      </c>
      <c r="AE11" s="1"/>
      <c r="AF11" s="1">
        <f>G11*P11</f>
        <v>215.61759999999998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36</v>
      </c>
      <c r="C12" s="1">
        <v>31</v>
      </c>
      <c r="D12" s="1"/>
      <c r="E12" s="1">
        <v>24</v>
      </c>
      <c r="F12" s="1">
        <v>4</v>
      </c>
      <c r="G12" s="7">
        <v>0.25</v>
      </c>
      <c r="H12" s="1">
        <v>120</v>
      </c>
      <c r="I12" s="1" t="s">
        <v>37</v>
      </c>
      <c r="J12" s="1">
        <v>24</v>
      </c>
      <c r="K12" s="1">
        <f t="shared" si="0"/>
        <v>0</v>
      </c>
      <c r="L12" s="1"/>
      <c r="M12" s="1"/>
      <c r="N12" s="1"/>
      <c r="O12" s="1">
        <f t="shared" si="1"/>
        <v>4.8</v>
      </c>
      <c r="P12" s="5">
        <f>10*O12-F12</f>
        <v>44</v>
      </c>
      <c r="Q12" s="5"/>
      <c r="R12" s="1"/>
      <c r="S12" s="1">
        <f t="shared" si="3"/>
        <v>10</v>
      </c>
      <c r="T12" s="1">
        <f t="shared" si="4"/>
        <v>0.83333333333333337</v>
      </c>
      <c r="U12" s="1">
        <v>1.8</v>
      </c>
      <c r="V12" s="1">
        <v>0</v>
      </c>
      <c r="W12" s="1">
        <v>4.5999999999999996</v>
      </c>
      <c r="X12" s="1">
        <v>0.4</v>
      </c>
      <c r="Y12" s="1">
        <v>1.6</v>
      </c>
      <c r="Z12" s="1">
        <v>0.6</v>
      </c>
      <c r="AA12" s="1">
        <v>0.4</v>
      </c>
      <c r="AB12" s="1">
        <v>2.8</v>
      </c>
      <c r="AC12" s="1">
        <v>1</v>
      </c>
      <c r="AD12" s="1">
        <v>3</v>
      </c>
      <c r="AE12" s="1"/>
      <c r="AF12" s="1">
        <f>G12*P12</f>
        <v>11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39</v>
      </c>
      <c r="C13" s="1">
        <v>69.188999999999993</v>
      </c>
      <c r="D13" s="1">
        <v>28.574999999999999</v>
      </c>
      <c r="E13" s="1">
        <v>35.418999999999997</v>
      </c>
      <c r="F13" s="1">
        <v>59.616999999999997</v>
      </c>
      <c r="G13" s="7">
        <v>1</v>
      </c>
      <c r="H13" s="1">
        <v>60</v>
      </c>
      <c r="I13" s="1" t="s">
        <v>37</v>
      </c>
      <c r="J13" s="1">
        <v>31.2</v>
      </c>
      <c r="K13" s="1">
        <f t="shared" si="0"/>
        <v>4.2189999999999976</v>
      </c>
      <c r="L13" s="1"/>
      <c r="M13" s="1"/>
      <c r="N13" s="1"/>
      <c r="O13" s="1">
        <f t="shared" si="1"/>
        <v>7.0837999999999992</v>
      </c>
      <c r="P13" s="5">
        <f t="shared" si="5"/>
        <v>39.556199999999997</v>
      </c>
      <c r="Q13" s="5"/>
      <c r="R13" s="1"/>
      <c r="S13" s="1">
        <f t="shared" si="3"/>
        <v>14</v>
      </c>
      <c r="T13" s="1">
        <f t="shared" si="4"/>
        <v>8.4159631836020221</v>
      </c>
      <c r="U13" s="1">
        <v>6.793000000000001</v>
      </c>
      <c r="V13" s="1">
        <v>8.1810000000000009</v>
      </c>
      <c r="W13" s="1">
        <v>4.6311999999999998</v>
      </c>
      <c r="X13" s="1">
        <v>5.1795999999999998</v>
      </c>
      <c r="Y13" s="1">
        <v>11.635400000000001</v>
      </c>
      <c r="Z13" s="1">
        <v>4.8011999999999997</v>
      </c>
      <c r="AA13" s="1">
        <v>1.3431999999999999</v>
      </c>
      <c r="AB13" s="1">
        <v>7.7087999999999992</v>
      </c>
      <c r="AC13" s="1">
        <v>5.7485999999999997</v>
      </c>
      <c r="AD13" s="1">
        <v>16.4238</v>
      </c>
      <c r="AE13" s="1"/>
      <c r="AF13" s="1">
        <f>G13*P13</f>
        <v>39.556199999999997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36</v>
      </c>
      <c r="C14" s="1">
        <v>25</v>
      </c>
      <c r="D14" s="1">
        <v>21</v>
      </c>
      <c r="E14" s="1">
        <v>11</v>
      </c>
      <c r="F14" s="1">
        <v>13</v>
      </c>
      <c r="G14" s="7">
        <v>0.25</v>
      </c>
      <c r="H14" s="1">
        <v>120</v>
      </c>
      <c r="I14" s="1" t="s">
        <v>37</v>
      </c>
      <c r="J14" s="1">
        <v>12</v>
      </c>
      <c r="K14" s="1">
        <f t="shared" si="0"/>
        <v>-1</v>
      </c>
      <c r="L14" s="1"/>
      <c r="M14" s="1"/>
      <c r="N14" s="1"/>
      <c r="O14" s="1">
        <f t="shared" si="1"/>
        <v>2.2000000000000002</v>
      </c>
      <c r="P14" s="5">
        <f t="shared" si="5"/>
        <v>17.800000000000004</v>
      </c>
      <c r="Q14" s="5"/>
      <c r="R14" s="1"/>
      <c r="S14" s="1">
        <f t="shared" si="3"/>
        <v>14</v>
      </c>
      <c r="T14" s="1">
        <f t="shared" si="4"/>
        <v>5.9090909090909083</v>
      </c>
      <c r="U14" s="1">
        <v>1.2</v>
      </c>
      <c r="V14" s="1">
        <v>0</v>
      </c>
      <c r="W14" s="1">
        <v>3.4</v>
      </c>
      <c r="X14" s="1">
        <v>0.6</v>
      </c>
      <c r="Y14" s="1">
        <v>1.8</v>
      </c>
      <c r="Z14" s="1">
        <v>1.4</v>
      </c>
      <c r="AA14" s="1">
        <v>1</v>
      </c>
      <c r="AB14" s="1">
        <v>1.4</v>
      </c>
      <c r="AC14" s="1">
        <v>0.6</v>
      </c>
      <c r="AD14" s="1">
        <v>1.8</v>
      </c>
      <c r="AE14" s="1"/>
      <c r="AF14" s="1">
        <f>G14*P14</f>
        <v>4.4500000000000011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36</v>
      </c>
      <c r="C15" s="1">
        <v>12</v>
      </c>
      <c r="D15" s="1">
        <v>46</v>
      </c>
      <c r="E15" s="1">
        <v>16</v>
      </c>
      <c r="F15" s="1">
        <v>39</v>
      </c>
      <c r="G15" s="7">
        <v>0.4</v>
      </c>
      <c r="H15" s="1">
        <v>60</v>
      </c>
      <c r="I15" s="1" t="s">
        <v>37</v>
      </c>
      <c r="J15" s="1">
        <v>26</v>
      </c>
      <c r="K15" s="1">
        <f t="shared" si="0"/>
        <v>-10</v>
      </c>
      <c r="L15" s="1"/>
      <c r="M15" s="1"/>
      <c r="N15" s="1"/>
      <c r="O15" s="1">
        <f t="shared" si="1"/>
        <v>3.2</v>
      </c>
      <c r="P15" s="5">
        <f t="shared" si="5"/>
        <v>5.8000000000000043</v>
      </c>
      <c r="Q15" s="5"/>
      <c r="R15" s="1"/>
      <c r="S15" s="1">
        <f t="shared" si="3"/>
        <v>14</v>
      </c>
      <c r="T15" s="1">
        <f t="shared" si="4"/>
        <v>12.1875</v>
      </c>
      <c r="U15" s="1">
        <v>4.4000000000000004</v>
      </c>
      <c r="V15" s="1">
        <v>3</v>
      </c>
      <c r="W15" s="1">
        <v>1.4</v>
      </c>
      <c r="X15" s="1">
        <v>3.6</v>
      </c>
      <c r="Y15" s="1">
        <v>2.8</v>
      </c>
      <c r="Z15" s="1">
        <v>1</v>
      </c>
      <c r="AA15" s="1">
        <v>1.4</v>
      </c>
      <c r="AB15" s="1">
        <v>2.4</v>
      </c>
      <c r="AC15" s="1">
        <v>5.4</v>
      </c>
      <c r="AD15" s="1">
        <v>6</v>
      </c>
      <c r="AE15" s="1"/>
      <c r="AF15" s="1">
        <f>G15*P15</f>
        <v>2.3200000000000016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39</v>
      </c>
      <c r="C16" s="1">
        <v>99.215999999999994</v>
      </c>
      <c r="D16" s="1">
        <v>65.811000000000007</v>
      </c>
      <c r="E16" s="1">
        <v>72.971999999999994</v>
      </c>
      <c r="F16" s="1">
        <v>87.825000000000003</v>
      </c>
      <c r="G16" s="7">
        <v>1</v>
      </c>
      <c r="H16" s="1">
        <v>45</v>
      </c>
      <c r="I16" s="1" t="s">
        <v>37</v>
      </c>
      <c r="J16" s="1">
        <v>67.2</v>
      </c>
      <c r="K16" s="1">
        <f t="shared" si="0"/>
        <v>5.7719999999999914</v>
      </c>
      <c r="L16" s="1"/>
      <c r="M16" s="1"/>
      <c r="N16" s="1"/>
      <c r="O16" s="1">
        <f t="shared" si="1"/>
        <v>14.594399999999998</v>
      </c>
      <c r="P16" s="5">
        <f t="shared" si="5"/>
        <v>116.49659999999999</v>
      </c>
      <c r="Q16" s="5"/>
      <c r="R16" s="1"/>
      <c r="S16" s="1">
        <f t="shared" si="3"/>
        <v>14</v>
      </c>
      <c r="T16" s="1">
        <f t="shared" si="4"/>
        <v>6.0177191251438913</v>
      </c>
      <c r="U16" s="1">
        <v>11.118399999999999</v>
      </c>
      <c r="V16" s="1">
        <v>10.875400000000001</v>
      </c>
      <c r="W16" s="1">
        <v>12.1662</v>
      </c>
      <c r="X16" s="1">
        <v>14.8492</v>
      </c>
      <c r="Y16" s="1">
        <v>15.845000000000001</v>
      </c>
      <c r="Z16" s="1">
        <v>15.6816</v>
      </c>
      <c r="AA16" s="1">
        <v>16.313600000000001</v>
      </c>
      <c r="AB16" s="1">
        <v>19.5504</v>
      </c>
      <c r="AC16" s="1">
        <v>13.9192</v>
      </c>
      <c r="AD16" s="1">
        <v>19.582000000000001</v>
      </c>
      <c r="AE16" s="1"/>
      <c r="AF16" s="1">
        <f>G16*P16</f>
        <v>116.49659999999999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36</v>
      </c>
      <c r="C17" s="1">
        <v>48</v>
      </c>
      <c r="D17" s="1">
        <v>8</v>
      </c>
      <c r="E17" s="1">
        <v>42</v>
      </c>
      <c r="F17" s="1">
        <v>11</v>
      </c>
      <c r="G17" s="7">
        <v>0.12</v>
      </c>
      <c r="H17" s="1">
        <v>60</v>
      </c>
      <c r="I17" s="1" t="s">
        <v>37</v>
      </c>
      <c r="J17" s="1">
        <v>42</v>
      </c>
      <c r="K17" s="1">
        <f t="shared" si="0"/>
        <v>0</v>
      </c>
      <c r="L17" s="1"/>
      <c r="M17" s="1"/>
      <c r="N17" s="1"/>
      <c r="O17" s="1">
        <f t="shared" si="1"/>
        <v>8.4</v>
      </c>
      <c r="P17" s="5">
        <f>10*O17-F17</f>
        <v>73</v>
      </c>
      <c r="Q17" s="5"/>
      <c r="R17" s="1"/>
      <c r="S17" s="1">
        <f t="shared" si="3"/>
        <v>10</v>
      </c>
      <c r="T17" s="1">
        <f t="shared" si="4"/>
        <v>1.3095238095238095</v>
      </c>
      <c r="U17" s="1">
        <v>3.2</v>
      </c>
      <c r="V17" s="1">
        <v>5</v>
      </c>
      <c r="W17" s="1">
        <v>2.4</v>
      </c>
      <c r="X17" s="1">
        <v>3</v>
      </c>
      <c r="Y17" s="1">
        <v>2.6</v>
      </c>
      <c r="Z17" s="1">
        <v>5.6</v>
      </c>
      <c r="AA17" s="1">
        <v>6.6</v>
      </c>
      <c r="AB17" s="1">
        <v>3.8</v>
      </c>
      <c r="AC17" s="1">
        <v>6</v>
      </c>
      <c r="AD17" s="1">
        <v>5.8</v>
      </c>
      <c r="AE17" s="1"/>
      <c r="AF17" s="1">
        <f>G17*P17</f>
        <v>8.76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36</v>
      </c>
      <c r="C18" s="1">
        <v>36</v>
      </c>
      <c r="D18" s="1">
        <v>6</v>
      </c>
      <c r="E18" s="1">
        <v>23</v>
      </c>
      <c r="F18" s="1">
        <v>12</v>
      </c>
      <c r="G18" s="7">
        <v>0.25</v>
      </c>
      <c r="H18" s="1">
        <v>120</v>
      </c>
      <c r="I18" s="1" t="s">
        <v>37</v>
      </c>
      <c r="J18" s="1">
        <v>24</v>
      </c>
      <c r="K18" s="1">
        <f t="shared" si="0"/>
        <v>-1</v>
      </c>
      <c r="L18" s="1"/>
      <c r="M18" s="1"/>
      <c r="N18" s="1"/>
      <c r="O18" s="1">
        <f t="shared" si="1"/>
        <v>4.5999999999999996</v>
      </c>
      <c r="P18" s="5">
        <f>12*O18-F18</f>
        <v>43.199999999999996</v>
      </c>
      <c r="Q18" s="5"/>
      <c r="R18" s="1"/>
      <c r="S18" s="1">
        <f t="shared" si="3"/>
        <v>12</v>
      </c>
      <c r="T18" s="1">
        <f t="shared" si="4"/>
        <v>2.6086956521739131</v>
      </c>
      <c r="U18" s="1">
        <v>1</v>
      </c>
      <c r="V18" s="1">
        <v>2.4</v>
      </c>
      <c r="W18" s="1">
        <v>3.4</v>
      </c>
      <c r="X18" s="1">
        <v>0.8</v>
      </c>
      <c r="Y18" s="1">
        <v>2.4</v>
      </c>
      <c r="Z18" s="1">
        <v>0.2</v>
      </c>
      <c r="AA18" s="1">
        <v>1</v>
      </c>
      <c r="AB18" s="1">
        <v>1.6</v>
      </c>
      <c r="AC18" s="1">
        <v>0</v>
      </c>
      <c r="AD18" s="1">
        <v>6.6</v>
      </c>
      <c r="AE18" s="1"/>
      <c r="AF18" s="1">
        <f>G18*P18</f>
        <v>10.799999999999999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2" t="s">
        <v>54</v>
      </c>
      <c r="B19" s="12" t="s">
        <v>39</v>
      </c>
      <c r="C19" s="12"/>
      <c r="D19" s="12"/>
      <c r="E19" s="12">
        <v>-1</v>
      </c>
      <c r="F19" s="12"/>
      <c r="G19" s="13">
        <v>0</v>
      </c>
      <c r="H19" s="12">
        <v>120</v>
      </c>
      <c r="I19" s="12" t="s">
        <v>37</v>
      </c>
      <c r="J19" s="12"/>
      <c r="K19" s="12">
        <f t="shared" si="0"/>
        <v>-1</v>
      </c>
      <c r="L19" s="12"/>
      <c r="M19" s="12"/>
      <c r="N19" s="12"/>
      <c r="O19" s="12">
        <f t="shared" si="1"/>
        <v>-0.2</v>
      </c>
      <c r="P19" s="14"/>
      <c r="Q19" s="14"/>
      <c r="R19" s="12"/>
      <c r="S19" s="12">
        <f t="shared" si="3"/>
        <v>0</v>
      </c>
      <c r="T19" s="12">
        <f t="shared" si="4"/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2.1360000000000001</v>
      </c>
      <c r="AC19" s="12">
        <v>5.4177999999999997</v>
      </c>
      <c r="AD19" s="12">
        <v>3.7829999999999999</v>
      </c>
      <c r="AE19" s="12" t="s">
        <v>55</v>
      </c>
      <c r="AF19" s="12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36</v>
      </c>
      <c r="C20" s="1">
        <v>20</v>
      </c>
      <c r="D20" s="1">
        <v>32</v>
      </c>
      <c r="E20" s="1">
        <v>20</v>
      </c>
      <c r="F20" s="1">
        <v>25</v>
      </c>
      <c r="G20" s="7">
        <v>0.4</v>
      </c>
      <c r="H20" s="1">
        <v>45</v>
      </c>
      <c r="I20" s="1" t="s">
        <v>37</v>
      </c>
      <c r="J20" s="1">
        <v>28.5</v>
      </c>
      <c r="K20" s="1">
        <f t="shared" si="0"/>
        <v>-8.5</v>
      </c>
      <c r="L20" s="1"/>
      <c r="M20" s="1"/>
      <c r="N20" s="1"/>
      <c r="O20" s="1">
        <f t="shared" si="1"/>
        <v>4</v>
      </c>
      <c r="P20" s="5">
        <f t="shared" ref="P20:P44" si="6">14*O20-F20</f>
        <v>31</v>
      </c>
      <c r="Q20" s="5"/>
      <c r="R20" s="1"/>
      <c r="S20" s="1">
        <f t="shared" si="3"/>
        <v>14</v>
      </c>
      <c r="T20" s="1">
        <f t="shared" si="4"/>
        <v>6.25</v>
      </c>
      <c r="U20" s="1">
        <v>3.8</v>
      </c>
      <c r="V20" s="1">
        <v>2.8</v>
      </c>
      <c r="W20" s="1">
        <v>2.8</v>
      </c>
      <c r="X20" s="1">
        <v>5.6</v>
      </c>
      <c r="Y20" s="1">
        <v>3</v>
      </c>
      <c r="Z20" s="1">
        <v>4</v>
      </c>
      <c r="AA20" s="1">
        <v>3.2</v>
      </c>
      <c r="AB20" s="1">
        <v>3.8</v>
      </c>
      <c r="AC20" s="1">
        <v>6</v>
      </c>
      <c r="AD20" s="1">
        <v>3.8</v>
      </c>
      <c r="AE20" s="1"/>
      <c r="AF20" s="1">
        <f>G20*P20</f>
        <v>12.4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39</v>
      </c>
      <c r="C21" s="1">
        <v>97.313000000000002</v>
      </c>
      <c r="D21" s="1">
        <v>285.38299999999998</v>
      </c>
      <c r="E21" s="1">
        <v>119.98399999999999</v>
      </c>
      <c r="F21" s="1">
        <v>250.46899999999999</v>
      </c>
      <c r="G21" s="7">
        <v>1</v>
      </c>
      <c r="H21" s="1">
        <v>60</v>
      </c>
      <c r="I21" s="1" t="s">
        <v>37</v>
      </c>
      <c r="J21" s="1">
        <v>119</v>
      </c>
      <c r="K21" s="1">
        <f t="shared" si="0"/>
        <v>0.98399999999999466</v>
      </c>
      <c r="L21" s="1"/>
      <c r="M21" s="1"/>
      <c r="N21" s="1"/>
      <c r="O21" s="1">
        <f t="shared" si="1"/>
        <v>23.9968</v>
      </c>
      <c r="P21" s="5">
        <f t="shared" si="6"/>
        <v>85.486199999999997</v>
      </c>
      <c r="Q21" s="5"/>
      <c r="R21" s="1"/>
      <c r="S21" s="1">
        <f t="shared" si="3"/>
        <v>14</v>
      </c>
      <c r="T21" s="1">
        <f t="shared" si="4"/>
        <v>10.437600013335111</v>
      </c>
      <c r="U21" s="1">
        <v>30.842600000000001</v>
      </c>
      <c r="V21" s="1">
        <v>17.916399999999999</v>
      </c>
      <c r="W21" s="1">
        <v>24.264399999999998</v>
      </c>
      <c r="X21" s="1">
        <v>19.303799999999999</v>
      </c>
      <c r="Y21" s="1">
        <v>20.722000000000001</v>
      </c>
      <c r="Z21" s="1">
        <v>17.367599999999999</v>
      </c>
      <c r="AA21" s="1">
        <v>14.921799999999999</v>
      </c>
      <c r="AB21" s="1">
        <v>16.524999999999999</v>
      </c>
      <c r="AC21" s="1">
        <v>22.169599999999999</v>
      </c>
      <c r="AD21" s="1">
        <v>24.953800000000001</v>
      </c>
      <c r="AE21" s="1"/>
      <c r="AF21" s="1">
        <f>G21*P21</f>
        <v>85.486199999999997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36</v>
      </c>
      <c r="C22" s="1">
        <v>72</v>
      </c>
      <c r="D22" s="1">
        <v>1</v>
      </c>
      <c r="E22" s="1">
        <v>14</v>
      </c>
      <c r="F22" s="1">
        <v>56</v>
      </c>
      <c r="G22" s="7">
        <v>0.22</v>
      </c>
      <c r="H22" s="1">
        <v>120</v>
      </c>
      <c r="I22" s="1" t="s">
        <v>37</v>
      </c>
      <c r="J22" s="1">
        <v>15</v>
      </c>
      <c r="K22" s="1">
        <f t="shared" si="0"/>
        <v>-1</v>
      </c>
      <c r="L22" s="1"/>
      <c r="M22" s="1"/>
      <c r="N22" s="1"/>
      <c r="O22" s="1">
        <f t="shared" si="1"/>
        <v>2.8</v>
      </c>
      <c r="P22" s="5"/>
      <c r="Q22" s="5"/>
      <c r="R22" s="1"/>
      <c r="S22" s="1">
        <f t="shared" si="3"/>
        <v>20</v>
      </c>
      <c r="T22" s="1">
        <f t="shared" si="4"/>
        <v>20</v>
      </c>
      <c r="U22" s="1">
        <v>1</v>
      </c>
      <c r="V22" s="1">
        <v>3.6</v>
      </c>
      <c r="W22" s="1">
        <v>6.2</v>
      </c>
      <c r="X22" s="1">
        <v>1.8</v>
      </c>
      <c r="Y22" s="1">
        <v>4.5999999999999996</v>
      </c>
      <c r="Z22" s="1">
        <v>2</v>
      </c>
      <c r="AA22" s="1">
        <v>3</v>
      </c>
      <c r="AB22" s="1">
        <v>9</v>
      </c>
      <c r="AC22" s="1">
        <v>9</v>
      </c>
      <c r="AD22" s="1">
        <v>4.2</v>
      </c>
      <c r="AE22" s="20" t="s">
        <v>40</v>
      </c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36</v>
      </c>
      <c r="C23" s="1">
        <v>14</v>
      </c>
      <c r="D23" s="1">
        <v>30</v>
      </c>
      <c r="E23" s="1">
        <v>14</v>
      </c>
      <c r="F23" s="1">
        <v>30</v>
      </c>
      <c r="G23" s="7">
        <v>0.1</v>
      </c>
      <c r="H23" s="1">
        <v>45</v>
      </c>
      <c r="I23" s="1" t="s">
        <v>37</v>
      </c>
      <c r="J23" s="1">
        <v>16.2</v>
      </c>
      <c r="K23" s="1">
        <f t="shared" si="0"/>
        <v>-2.1999999999999993</v>
      </c>
      <c r="L23" s="1"/>
      <c r="M23" s="1"/>
      <c r="N23" s="1"/>
      <c r="O23" s="1">
        <f t="shared" si="1"/>
        <v>2.8</v>
      </c>
      <c r="P23" s="5">
        <f t="shared" si="6"/>
        <v>9.1999999999999957</v>
      </c>
      <c r="Q23" s="5"/>
      <c r="R23" s="1"/>
      <c r="S23" s="1">
        <f t="shared" si="3"/>
        <v>14</v>
      </c>
      <c r="T23" s="1">
        <f t="shared" si="4"/>
        <v>10.714285714285715</v>
      </c>
      <c r="U23" s="1">
        <v>3.8</v>
      </c>
      <c r="V23" s="1">
        <v>2.2000000000000002</v>
      </c>
      <c r="W23" s="1">
        <v>1.2</v>
      </c>
      <c r="X23" s="1">
        <v>3.6</v>
      </c>
      <c r="Y23" s="1">
        <v>2</v>
      </c>
      <c r="Z23" s="1">
        <v>2.6</v>
      </c>
      <c r="AA23" s="1">
        <v>-0.2</v>
      </c>
      <c r="AB23" s="1">
        <v>3.8</v>
      </c>
      <c r="AC23" s="1">
        <v>3.4</v>
      </c>
      <c r="AD23" s="1">
        <v>2.6</v>
      </c>
      <c r="AE23" s="1"/>
      <c r="AF23" s="1">
        <f>G23*P23</f>
        <v>0.9199999999999996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39</v>
      </c>
      <c r="C24" s="1">
        <v>63.911000000000001</v>
      </c>
      <c r="D24" s="1">
        <v>138.417</v>
      </c>
      <c r="E24" s="1">
        <v>69.021000000000001</v>
      </c>
      <c r="F24" s="1">
        <v>130.131</v>
      </c>
      <c r="G24" s="7">
        <v>1</v>
      </c>
      <c r="H24" s="1">
        <v>45</v>
      </c>
      <c r="I24" s="1" t="s">
        <v>37</v>
      </c>
      <c r="J24" s="1">
        <v>62.8</v>
      </c>
      <c r="K24" s="1">
        <f t="shared" si="0"/>
        <v>6.2210000000000036</v>
      </c>
      <c r="L24" s="1"/>
      <c r="M24" s="1"/>
      <c r="N24" s="1"/>
      <c r="O24" s="1">
        <f t="shared" si="1"/>
        <v>13.8042</v>
      </c>
      <c r="P24" s="5">
        <f t="shared" si="6"/>
        <v>63.127800000000008</v>
      </c>
      <c r="Q24" s="5"/>
      <c r="R24" s="1"/>
      <c r="S24" s="1">
        <f t="shared" si="3"/>
        <v>14</v>
      </c>
      <c r="T24" s="1">
        <f t="shared" si="4"/>
        <v>9.4269135480505941</v>
      </c>
      <c r="U24" s="1">
        <v>14.022399999999999</v>
      </c>
      <c r="V24" s="1">
        <v>9.5526</v>
      </c>
      <c r="W24" s="1">
        <v>6.8379999999999992</v>
      </c>
      <c r="X24" s="1">
        <v>14.257400000000001</v>
      </c>
      <c r="Y24" s="1">
        <v>17.4344</v>
      </c>
      <c r="Z24" s="1">
        <v>11.15</v>
      </c>
      <c r="AA24" s="1">
        <v>8.1316000000000006</v>
      </c>
      <c r="AB24" s="1">
        <v>10.504200000000001</v>
      </c>
      <c r="AC24" s="1">
        <v>2.2092000000000001</v>
      </c>
      <c r="AD24" s="1">
        <v>17.014600000000002</v>
      </c>
      <c r="AE24" s="1"/>
      <c r="AF24" s="1">
        <f>G24*P24</f>
        <v>63.127800000000008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36</v>
      </c>
      <c r="C25" s="1"/>
      <c r="D25" s="1">
        <v>24</v>
      </c>
      <c r="E25" s="1"/>
      <c r="F25" s="1">
        <v>24</v>
      </c>
      <c r="G25" s="7">
        <v>0.4</v>
      </c>
      <c r="H25" s="1" t="e">
        <v>#N/A</v>
      </c>
      <c r="I25" s="1" t="s">
        <v>37</v>
      </c>
      <c r="J25" s="1"/>
      <c r="K25" s="1">
        <f t="shared" si="0"/>
        <v>0</v>
      </c>
      <c r="L25" s="1"/>
      <c r="M25" s="1"/>
      <c r="N25" s="1"/>
      <c r="O25" s="1">
        <f t="shared" si="1"/>
        <v>0</v>
      </c>
      <c r="P25" s="5"/>
      <c r="Q25" s="5"/>
      <c r="R25" s="1"/>
      <c r="S25" s="1" t="e">
        <f t="shared" si="3"/>
        <v>#DIV/0!</v>
      </c>
      <c r="T25" s="1" t="e">
        <f t="shared" si="4"/>
        <v>#DIV/0!</v>
      </c>
      <c r="U25" s="1">
        <v>2.4</v>
      </c>
      <c r="V25" s="1">
        <v>1</v>
      </c>
      <c r="W25" s="1">
        <v>0.6</v>
      </c>
      <c r="X25" s="1">
        <v>1</v>
      </c>
      <c r="Y25" s="1">
        <v>2</v>
      </c>
      <c r="Z25" s="1">
        <v>3.4</v>
      </c>
      <c r="AA25" s="1">
        <v>0.4</v>
      </c>
      <c r="AB25" s="1">
        <v>2.6</v>
      </c>
      <c r="AC25" s="1">
        <v>0.4</v>
      </c>
      <c r="AD25" s="1">
        <v>2.6</v>
      </c>
      <c r="AE25" s="1"/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36</v>
      </c>
      <c r="C26" s="1"/>
      <c r="D26" s="1">
        <v>184</v>
      </c>
      <c r="E26" s="1"/>
      <c r="F26" s="1">
        <v>177</v>
      </c>
      <c r="G26" s="7">
        <v>0.4</v>
      </c>
      <c r="H26" s="1">
        <v>60</v>
      </c>
      <c r="I26" s="1" t="s">
        <v>37</v>
      </c>
      <c r="J26" s="1">
        <v>10</v>
      </c>
      <c r="K26" s="1">
        <f t="shared" si="0"/>
        <v>-10</v>
      </c>
      <c r="L26" s="1"/>
      <c r="M26" s="1"/>
      <c r="N26" s="1"/>
      <c r="O26" s="1">
        <f t="shared" si="1"/>
        <v>0</v>
      </c>
      <c r="P26" s="5"/>
      <c r="Q26" s="5"/>
      <c r="R26" s="1"/>
      <c r="S26" s="1" t="e">
        <f t="shared" si="3"/>
        <v>#DIV/0!</v>
      </c>
      <c r="T26" s="1" t="e">
        <f t="shared" si="4"/>
        <v>#DIV/0!</v>
      </c>
      <c r="U26" s="1">
        <v>20.399999999999999</v>
      </c>
      <c r="V26" s="1">
        <v>3.8</v>
      </c>
      <c r="W26" s="1">
        <v>10.6</v>
      </c>
      <c r="X26" s="1">
        <v>8.8000000000000007</v>
      </c>
      <c r="Y26" s="1">
        <v>16</v>
      </c>
      <c r="Z26" s="1">
        <v>8.8000000000000007</v>
      </c>
      <c r="AA26" s="1">
        <v>4.4000000000000004</v>
      </c>
      <c r="AB26" s="1">
        <v>14.2</v>
      </c>
      <c r="AC26" s="1">
        <v>14.4</v>
      </c>
      <c r="AD26" s="1">
        <v>11.2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36</v>
      </c>
      <c r="C27" s="1">
        <v>56</v>
      </c>
      <c r="D27" s="1">
        <v>80</v>
      </c>
      <c r="E27" s="1">
        <v>56</v>
      </c>
      <c r="F27" s="1">
        <v>73</v>
      </c>
      <c r="G27" s="7">
        <v>0.4</v>
      </c>
      <c r="H27" s="1">
        <v>60</v>
      </c>
      <c r="I27" s="1" t="s">
        <v>37</v>
      </c>
      <c r="J27" s="1">
        <v>58</v>
      </c>
      <c r="K27" s="1">
        <f t="shared" si="0"/>
        <v>-2</v>
      </c>
      <c r="L27" s="1"/>
      <c r="M27" s="1"/>
      <c r="N27" s="1"/>
      <c r="O27" s="1">
        <f t="shared" si="1"/>
        <v>11.2</v>
      </c>
      <c r="P27" s="5">
        <f t="shared" si="6"/>
        <v>83.799999999999983</v>
      </c>
      <c r="Q27" s="5"/>
      <c r="R27" s="1"/>
      <c r="S27" s="1">
        <f t="shared" si="3"/>
        <v>14</v>
      </c>
      <c r="T27" s="1">
        <f t="shared" si="4"/>
        <v>6.5178571428571432</v>
      </c>
      <c r="U27" s="1">
        <v>9</v>
      </c>
      <c r="V27" s="1">
        <v>7</v>
      </c>
      <c r="W27" s="1">
        <v>5</v>
      </c>
      <c r="X27" s="1">
        <v>4.8</v>
      </c>
      <c r="Y27" s="1">
        <v>12.6</v>
      </c>
      <c r="Z27" s="1">
        <v>5.8</v>
      </c>
      <c r="AA27" s="1">
        <v>3.2</v>
      </c>
      <c r="AB27" s="1">
        <v>9.4</v>
      </c>
      <c r="AC27" s="1">
        <v>4.4000000000000004</v>
      </c>
      <c r="AD27" s="1">
        <v>13.2</v>
      </c>
      <c r="AE27" s="1"/>
      <c r="AF27" s="1">
        <f>G27*P27</f>
        <v>33.519999999999996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36</v>
      </c>
      <c r="C28" s="1">
        <v>64</v>
      </c>
      <c r="D28" s="1">
        <v>32</v>
      </c>
      <c r="E28" s="1">
        <v>53</v>
      </c>
      <c r="F28" s="1">
        <v>38</v>
      </c>
      <c r="G28" s="7">
        <v>0.4</v>
      </c>
      <c r="H28" s="1">
        <v>60</v>
      </c>
      <c r="I28" s="1" t="s">
        <v>37</v>
      </c>
      <c r="J28" s="1">
        <v>55.9</v>
      </c>
      <c r="K28" s="1">
        <f t="shared" si="0"/>
        <v>-2.8999999999999986</v>
      </c>
      <c r="L28" s="1"/>
      <c r="M28" s="1"/>
      <c r="N28" s="1"/>
      <c r="O28" s="1">
        <f t="shared" si="1"/>
        <v>10.6</v>
      </c>
      <c r="P28" s="5">
        <f>13*O28-F28</f>
        <v>99.799999999999983</v>
      </c>
      <c r="Q28" s="5"/>
      <c r="R28" s="1"/>
      <c r="S28" s="1">
        <f t="shared" si="3"/>
        <v>12.999999999999998</v>
      </c>
      <c r="T28" s="1">
        <f t="shared" si="4"/>
        <v>3.5849056603773586</v>
      </c>
      <c r="U28" s="1">
        <v>6</v>
      </c>
      <c r="V28" s="1">
        <v>6.4</v>
      </c>
      <c r="W28" s="1">
        <v>2</v>
      </c>
      <c r="X28" s="1">
        <v>3.2</v>
      </c>
      <c r="Y28" s="1">
        <v>10.4</v>
      </c>
      <c r="Z28" s="1">
        <v>5.8</v>
      </c>
      <c r="AA28" s="1">
        <v>4.8</v>
      </c>
      <c r="AB28" s="1">
        <v>2.8</v>
      </c>
      <c r="AC28" s="1">
        <v>7.2</v>
      </c>
      <c r="AD28" s="1">
        <v>10.4</v>
      </c>
      <c r="AE28" s="1"/>
      <c r="AF28" s="1">
        <f>G28*P28</f>
        <v>39.919999999999995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36</v>
      </c>
      <c r="C29" s="1">
        <v>26</v>
      </c>
      <c r="D29" s="1">
        <v>52</v>
      </c>
      <c r="E29" s="1">
        <v>26</v>
      </c>
      <c r="F29" s="1">
        <v>46</v>
      </c>
      <c r="G29" s="7">
        <v>0.1</v>
      </c>
      <c r="H29" s="1">
        <v>45</v>
      </c>
      <c r="I29" s="1" t="s">
        <v>37</v>
      </c>
      <c r="J29" s="1">
        <v>30</v>
      </c>
      <c r="K29" s="1">
        <f t="shared" si="0"/>
        <v>-4</v>
      </c>
      <c r="L29" s="1"/>
      <c r="M29" s="1"/>
      <c r="N29" s="1"/>
      <c r="O29" s="1">
        <f t="shared" si="1"/>
        <v>5.2</v>
      </c>
      <c r="P29" s="5">
        <f t="shared" si="6"/>
        <v>26.799999999999997</v>
      </c>
      <c r="Q29" s="5"/>
      <c r="R29" s="1"/>
      <c r="S29" s="1">
        <f t="shared" si="3"/>
        <v>13.999999999999998</v>
      </c>
      <c r="T29" s="1">
        <f t="shared" si="4"/>
        <v>8.8461538461538467</v>
      </c>
      <c r="U29" s="1">
        <v>5.6</v>
      </c>
      <c r="V29" s="1">
        <v>3.8</v>
      </c>
      <c r="W29" s="1">
        <v>0</v>
      </c>
      <c r="X29" s="1">
        <v>4.4000000000000004</v>
      </c>
      <c r="Y29" s="1">
        <v>4.8</v>
      </c>
      <c r="Z29" s="1">
        <v>9.1999999999999993</v>
      </c>
      <c r="AA29" s="1">
        <v>4.2</v>
      </c>
      <c r="AB29" s="1">
        <v>8.6</v>
      </c>
      <c r="AC29" s="1">
        <v>5</v>
      </c>
      <c r="AD29" s="1">
        <v>0</v>
      </c>
      <c r="AE29" s="1"/>
      <c r="AF29" s="1">
        <f>G29*P29</f>
        <v>2.6799999999999997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36</v>
      </c>
      <c r="C30" s="1">
        <v>108</v>
      </c>
      <c r="D30" s="1">
        <v>14</v>
      </c>
      <c r="E30" s="1">
        <v>67</v>
      </c>
      <c r="F30" s="1">
        <v>33</v>
      </c>
      <c r="G30" s="7">
        <v>0.1</v>
      </c>
      <c r="H30" s="1">
        <v>60</v>
      </c>
      <c r="I30" s="1" t="s">
        <v>37</v>
      </c>
      <c r="J30" s="1">
        <v>70</v>
      </c>
      <c r="K30" s="1">
        <f t="shared" si="0"/>
        <v>-3</v>
      </c>
      <c r="L30" s="1"/>
      <c r="M30" s="1"/>
      <c r="N30" s="1"/>
      <c r="O30" s="1">
        <f t="shared" si="1"/>
        <v>13.4</v>
      </c>
      <c r="P30" s="5">
        <f>11*O30-F30</f>
        <v>114.4</v>
      </c>
      <c r="Q30" s="5"/>
      <c r="R30" s="1"/>
      <c r="S30" s="1">
        <f t="shared" si="3"/>
        <v>11</v>
      </c>
      <c r="T30" s="1">
        <f t="shared" si="4"/>
        <v>2.4626865671641789</v>
      </c>
      <c r="U30" s="1">
        <v>4.5999999999999996</v>
      </c>
      <c r="V30" s="1">
        <v>4.2</v>
      </c>
      <c r="W30" s="1">
        <v>3</v>
      </c>
      <c r="X30" s="1">
        <v>6.4</v>
      </c>
      <c r="Y30" s="1">
        <v>5.6</v>
      </c>
      <c r="Z30" s="1">
        <v>9.8000000000000007</v>
      </c>
      <c r="AA30" s="1">
        <v>6.8</v>
      </c>
      <c r="AB30" s="1">
        <v>7.8</v>
      </c>
      <c r="AC30" s="1">
        <v>4.5999999999999996</v>
      </c>
      <c r="AD30" s="1">
        <v>5.4</v>
      </c>
      <c r="AE30" s="1"/>
      <c r="AF30" s="1">
        <f>G30*P30</f>
        <v>11.440000000000001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36</v>
      </c>
      <c r="C31" s="1">
        <v>38</v>
      </c>
      <c r="D31" s="1">
        <v>51</v>
      </c>
      <c r="E31" s="1">
        <v>37</v>
      </c>
      <c r="F31" s="1">
        <v>37</v>
      </c>
      <c r="G31" s="7">
        <v>0.1</v>
      </c>
      <c r="H31" s="1">
        <v>60</v>
      </c>
      <c r="I31" s="1" t="s">
        <v>37</v>
      </c>
      <c r="J31" s="1">
        <v>51</v>
      </c>
      <c r="K31" s="1">
        <f t="shared" si="0"/>
        <v>-14</v>
      </c>
      <c r="L31" s="1"/>
      <c r="M31" s="1"/>
      <c r="N31" s="1"/>
      <c r="O31" s="1">
        <f t="shared" si="1"/>
        <v>7.4</v>
      </c>
      <c r="P31" s="5">
        <f t="shared" si="6"/>
        <v>66.600000000000009</v>
      </c>
      <c r="Q31" s="5"/>
      <c r="R31" s="1"/>
      <c r="S31" s="1">
        <f t="shared" si="3"/>
        <v>14</v>
      </c>
      <c r="T31" s="1">
        <f t="shared" si="4"/>
        <v>5</v>
      </c>
      <c r="U31" s="1">
        <v>5.4</v>
      </c>
      <c r="V31" s="1">
        <v>4.8</v>
      </c>
      <c r="W31" s="1">
        <v>3.6</v>
      </c>
      <c r="X31" s="1">
        <v>6.4</v>
      </c>
      <c r="Y31" s="1">
        <v>4.2</v>
      </c>
      <c r="Z31" s="1">
        <v>9.8000000000000007</v>
      </c>
      <c r="AA31" s="1">
        <v>4.8</v>
      </c>
      <c r="AB31" s="1">
        <v>5</v>
      </c>
      <c r="AC31" s="1">
        <v>7.6</v>
      </c>
      <c r="AD31" s="1">
        <v>5.8</v>
      </c>
      <c r="AE31" s="1"/>
      <c r="AF31" s="1">
        <f>G31*P31</f>
        <v>6.660000000000001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36</v>
      </c>
      <c r="C32" s="1">
        <v>29</v>
      </c>
      <c r="D32" s="1">
        <v>7</v>
      </c>
      <c r="E32" s="1">
        <v>29</v>
      </c>
      <c r="F32" s="1">
        <v>6</v>
      </c>
      <c r="G32" s="7">
        <v>0.4</v>
      </c>
      <c r="H32" s="1">
        <v>45</v>
      </c>
      <c r="I32" s="1" t="s">
        <v>37</v>
      </c>
      <c r="J32" s="1">
        <v>30</v>
      </c>
      <c r="K32" s="1">
        <f t="shared" si="0"/>
        <v>-1</v>
      </c>
      <c r="L32" s="1"/>
      <c r="M32" s="1"/>
      <c r="N32" s="1"/>
      <c r="O32" s="1">
        <f t="shared" si="1"/>
        <v>5.8</v>
      </c>
      <c r="P32" s="5">
        <f>10*O32-F32</f>
        <v>52</v>
      </c>
      <c r="Q32" s="5"/>
      <c r="R32" s="1"/>
      <c r="S32" s="1">
        <f t="shared" si="3"/>
        <v>10</v>
      </c>
      <c r="T32" s="1">
        <f t="shared" si="4"/>
        <v>1.0344827586206897</v>
      </c>
      <c r="U32" s="1">
        <v>2.2000000000000002</v>
      </c>
      <c r="V32" s="1">
        <v>3.2</v>
      </c>
      <c r="W32" s="1">
        <v>1.4</v>
      </c>
      <c r="X32" s="1">
        <v>2.6</v>
      </c>
      <c r="Y32" s="1">
        <v>3.2</v>
      </c>
      <c r="Z32" s="1">
        <v>2.8</v>
      </c>
      <c r="AA32" s="1">
        <v>4.2</v>
      </c>
      <c r="AB32" s="1">
        <v>0.8</v>
      </c>
      <c r="AC32" s="1">
        <v>3.8</v>
      </c>
      <c r="AD32" s="1">
        <v>4.2</v>
      </c>
      <c r="AE32" s="1"/>
      <c r="AF32" s="1">
        <f>G32*P32</f>
        <v>20.8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39</v>
      </c>
      <c r="C33" s="1">
        <v>9.1129999999999995</v>
      </c>
      <c r="D33" s="1">
        <v>54.082000000000001</v>
      </c>
      <c r="E33" s="1">
        <v>21.074999999999999</v>
      </c>
      <c r="F33" s="1">
        <v>31.033999999999999</v>
      </c>
      <c r="G33" s="7">
        <v>1</v>
      </c>
      <c r="H33" s="1">
        <v>60</v>
      </c>
      <c r="I33" s="1" t="s">
        <v>37</v>
      </c>
      <c r="J33" s="1">
        <v>37.200000000000003</v>
      </c>
      <c r="K33" s="1">
        <f t="shared" si="0"/>
        <v>-16.125000000000004</v>
      </c>
      <c r="L33" s="1"/>
      <c r="M33" s="1"/>
      <c r="N33" s="1"/>
      <c r="O33" s="1">
        <f t="shared" si="1"/>
        <v>4.2149999999999999</v>
      </c>
      <c r="P33" s="5">
        <f t="shared" si="6"/>
        <v>27.975999999999999</v>
      </c>
      <c r="Q33" s="5"/>
      <c r="R33" s="1"/>
      <c r="S33" s="1">
        <f t="shared" si="3"/>
        <v>14</v>
      </c>
      <c r="T33" s="1">
        <f t="shared" si="4"/>
        <v>7.3627520759193361</v>
      </c>
      <c r="U33" s="1">
        <v>5.625</v>
      </c>
      <c r="V33" s="1">
        <v>2.4321999999999999</v>
      </c>
      <c r="W33" s="1">
        <v>1.6126</v>
      </c>
      <c r="X33" s="1">
        <v>4.6404000000000014</v>
      </c>
      <c r="Y33" s="1">
        <v>1.0045999999999999</v>
      </c>
      <c r="Z33" s="1">
        <v>7.1896000000000004</v>
      </c>
      <c r="AA33" s="1">
        <v>3.4074</v>
      </c>
      <c r="AB33" s="1">
        <v>5.4127999999999998</v>
      </c>
      <c r="AC33" s="1">
        <v>6.8507999999999996</v>
      </c>
      <c r="AD33" s="1">
        <v>9.3040000000000003</v>
      </c>
      <c r="AE33" s="1"/>
      <c r="AF33" s="1">
        <f>G33*P33</f>
        <v>27.975999999999999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39</v>
      </c>
      <c r="C34" s="1">
        <v>107.354</v>
      </c>
      <c r="D34" s="1">
        <v>31.376000000000001</v>
      </c>
      <c r="E34" s="1">
        <v>79.463999999999999</v>
      </c>
      <c r="F34" s="1">
        <v>54.329000000000001</v>
      </c>
      <c r="G34" s="7">
        <v>1</v>
      </c>
      <c r="H34" s="1">
        <v>45</v>
      </c>
      <c r="I34" s="1" t="s">
        <v>37</v>
      </c>
      <c r="J34" s="1">
        <v>79.5</v>
      </c>
      <c r="K34" s="1">
        <f t="shared" si="0"/>
        <v>-3.6000000000001364E-2</v>
      </c>
      <c r="L34" s="1"/>
      <c r="M34" s="1"/>
      <c r="N34" s="1"/>
      <c r="O34" s="1">
        <f t="shared" si="1"/>
        <v>15.892799999999999</v>
      </c>
      <c r="P34" s="5">
        <f>12*O34-F34</f>
        <v>136.38459999999998</v>
      </c>
      <c r="Q34" s="5"/>
      <c r="R34" s="1"/>
      <c r="S34" s="1">
        <f t="shared" si="3"/>
        <v>12</v>
      </c>
      <c r="T34" s="1">
        <f t="shared" si="4"/>
        <v>3.4184662236987822</v>
      </c>
      <c r="U34" s="1">
        <v>9.0721999999999987</v>
      </c>
      <c r="V34" s="1">
        <v>10.282999999999999</v>
      </c>
      <c r="W34" s="1">
        <v>9.2208000000000006</v>
      </c>
      <c r="X34" s="1">
        <v>11.754799999999999</v>
      </c>
      <c r="Y34" s="1">
        <v>8.9233999999999991</v>
      </c>
      <c r="Z34" s="1">
        <v>17.056999999999999</v>
      </c>
      <c r="AA34" s="1">
        <v>7.9603999999999999</v>
      </c>
      <c r="AB34" s="1">
        <v>7.8882000000000003</v>
      </c>
      <c r="AC34" s="1">
        <v>5.1859999999999999</v>
      </c>
      <c r="AD34" s="1">
        <v>8.1715999999999998</v>
      </c>
      <c r="AE34" s="1"/>
      <c r="AF34" s="1">
        <f>G34*P34</f>
        <v>136.38459999999998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39</v>
      </c>
      <c r="C35" s="1">
        <v>82.094999999999999</v>
      </c>
      <c r="D35" s="1">
        <v>137.52600000000001</v>
      </c>
      <c r="E35" s="1">
        <v>111.318</v>
      </c>
      <c r="F35" s="1">
        <v>103.071</v>
      </c>
      <c r="G35" s="7">
        <v>1</v>
      </c>
      <c r="H35" s="1">
        <v>45</v>
      </c>
      <c r="I35" s="1" t="s">
        <v>37</v>
      </c>
      <c r="J35" s="1">
        <v>122</v>
      </c>
      <c r="K35" s="1">
        <f t="shared" si="0"/>
        <v>-10.682000000000002</v>
      </c>
      <c r="L35" s="1"/>
      <c r="M35" s="1"/>
      <c r="N35" s="1"/>
      <c r="O35" s="1">
        <f t="shared" si="1"/>
        <v>22.2636</v>
      </c>
      <c r="P35" s="5">
        <f t="shared" si="6"/>
        <v>208.61940000000001</v>
      </c>
      <c r="Q35" s="5"/>
      <c r="R35" s="1"/>
      <c r="S35" s="1">
        <f t="shared" si="3"/>
        <v>14</v>
      </c>
      <c r="T35" s="1">
        <f t="shared" si="4"/>
        <v>4.6295747318492966</v>
      </c>
      <c r="U35" s="1">
        <v>15.1158</v>
      </c>
      <c r="V35" s="1">
        <v>8.5858000000000008</v>
      </c>
      <c r="W35" s="1">
        <v>14.4666</v>
      </c>
      <c r="X35" s="1">
        <v>17.5444</v>
      </c>
      <c r="Y35" s="1">
        <v>12.643599999999999</v>
      </c>
      <c r="Z35" s="1">
        <v>18.562999999999999</v>
      </c>
      <c r="AA35" s="1">
        <v>7.2608000000000006</v>
      </c>
      <c r="AB35" s="1">
        <v>8.3360000000000003</v>
      </c>
      <c r="AC35" s="1">
        <v>11.065799999999999</v>
      </c>
      <c r="AD35" s="1">
        <v>20.460999999999999</v>
      </c>
      <c r="AE35" s="1"/>
      <c r="AF35" s="1">
        <f>G35*P35</f>
        <v>208.61940000000001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36</v>
      </c>
      <c r="C36" s="1">
        <v>10</v>
      </c>
      <c r="D36" s="1"/>
      <c r="E36" s="1">
        <v>10</v>
      </c>
      <c r="F36" s="1"/>
      <c r="G36" s="7">
        <v>0.09</v>
      </c>
      <c r="H36" s="1">
        <v>45</v>
      </c>
      <c r="I36" s="1" t="s">
        <v>37</v>
      </c>
      <c r="J36" s="1">
        <v>11</v>
      </c>
      <c r="K36" s="1">
        <f t="shared" si="0"/>
        <v>-1</v>
      </c>
      <c r="L36" s="1"/>
      <c r="M36" s="1"/>
      <c r="N36" s="1"/>
      <c r="O36" s="1">
        <f t="shared" si="1"/>
        <v>2</v>
      </c>
      <c r="P36" s="5">
        <v>20</v>
      </c>
      <c r="Q36" s="5"/>
      <c r="R36" s="1"/>
      <c r="S36" s="1">
        <f t="shared" si="3"/>
        <v>10</v>
      </c>
      <c r="T36" s="1">
        <f t="shared" si="4"/>
        <v>0</v>
      </c>
      <c r="U36" s="1">
        <v>0</v>
      </c>
      <c r="V36" s="1">
        <v>1.2</v>
      </c>
      <c r="W36" s="1">
        <v>0.8</v>
      </c>
      <c r="X36" s="1">
        <v>1.8</v>
      </c>
      <c r="Y36" s="1">
        <v>0.8</v>
      </c>
      <c r="Z36" s="1">
        <v>2.2000000000000002</v>
      </c>
      <c r="AA36" s="1">
        <v>0</v>
      </c>
      <c r="AB36" s="1">
        <v>1.2</v>
      </c>
      <c r="AC36" s="1">
        <v>2.6</v>
      </c>
      <c r="AD36" s="1">
        <v>1</v>
      </c>
      <c r="AE36" s="1"/>
      <c r="AF36" s="1">
        <f>G36*P36</f>
        <v>1.7999999999999998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36</v>
      </c>
      <c r="C37" s="1">
        <v>8</v>
      </c>
      <c r="D37" s="1"/>
      <c r="E37" s="1">
        <v>2</v>
      </c>
      <c r="F37" s="1"/>
      <c r="G37" s="7">
        <v>0.35</v>
      </c>
      <c r="H37" s="1">
        <v>45</v>
      </c>
      <c r="I37" s="1" t="s">
        <v>37</v>
      </c>
      <c r="J37" s="1">
        <v>15</v>
      </c>
      <c r="K37" s="1">
        <f t="shared" si="0"/>
        <v>-13</v>
      </c>
      <c r="L37" s="1"/>
      <c r="M37" s="1"/>
      <c r="N37" s="1"/>
      <c r="O37" s="1">
        <f t="shared" si="1"/>
        <v>0.4</v>
      </c>
      <c r="P37" s="5">
        <v>8</v>
      </c>
      <c r="Q37" s="5"/>
      <c r="R37" s="1"/>
      <c r="S37" s="1">
        <f t="shared" si="3"/>
        <v>20</v>
      </c>
      <c r="T37" s="1">
        <f t="shared" si="4"/>
        <v>0</v>
      </c>
      <c r="U37" s="1">
        <v>0</v>
      </c>
      <c r="V37" s="1">
        <v>0.6</v>
      </c>
      <c r="W37" s="1">
        <v>2</v>
      </c>
      <c r="X37" s="1">
        <v>2.8</v>
      </c>
      <c r="Y37" s="1">
        <v>2.6</v>
      </c>
      <c r="Z37" s="1">
        <v>1.6</v>
      </c>
      <c r="AA37" s="1">
        <v>0.6</v>
      </c>
      <c r="AB37" s="1">
        <v>2</v>
      </c>
      <c r="AC37" s="1">
        <v>1</v>
      </c>
      <c r="AD37" s="1">
        <v>6</v>
      </c>
      <c r="AE37" s="1" t="s">
        <v>74</v>
      </c>
      <c r="AF37" s="1">
        <f>G37*P37</f>
        <v>2.8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39</v>
      </c>
      <c r="C38" s="1">
        <v>54.595999999999997</v>
      </c>
      <c r="D38" s="1">
        <v>124.21299999999999</v>
      </c>
      <c r="E38" s="1">
        <v>71.128</v>
      </c>
      <c r="F38" s="1">
        <v>100.399</v>
      </c>
      <c r="G38" s="7">
        <v>1</v>
      </c>
      <c r="H38" s="1">
        <v>45</v>
      </c>
      <c r="I38" s="1" t="s">
        <v>37</v>
      </c>
      <c r="J38" s="1">
        <v>89.5</v>
      </c>
      <c r="K38" s="1">
        <f t="shared" ref="K38:K69" si="7">E38-J38</f>
        <v>-18.372</v>
      </c>
      <c r="L38" s="1"/>
      <c r="M38" s="1"/>
      <c r="N38" s="1"/>
      <c r="O38" s="1">
        <f t="shared" si="1"/>
        <v>14.2256</v>
      </c>
      <c r="P38" s="5">
        <f t="shared" si="6"/>
        <v>98.759399999999999</v>
      </c>
      <c r="Q38" s="5"/>
      <c r="R38" s="1"/>
      <c r="S38" s="1">
        <f t="shared" si="3"/>
        <v>14</v>
      </c>
      <c r="T38" s="1">
        <f t="shared" si="4"/>
        <v>7.0576285007310764</v>
      </c>
      <c r="U38" s="1">
        <v>13.3492</v>
      </c>
      <c r="V38" s="1">
        <v>8.2873999999999999</v>
      </c>
      <c r="W38" s="1">
        <v>10.9474</v>
      </c>
      <c r="X38" s="1">
        <v>12.135999999999999</v>
      </c>
      <c r="Y38" s="1">
        <v>12.943199999999999</v>
      </c>
      <c r="Z38" s="1">
        <v>13.711399999999999</v>
      </c>
      <c r="AA38" s="1">
        <v>5.6289999999999996</v>
      </c>
      <c r="AB38" s="1">
        <v>7.5653999999999986</v>
      </c>
      <c r="AC38" s="1">
        <v>4.9787999999999997</v>
      </c>
      <c r="AD38" s="1">
        <v>16.745000000000001</v>
      </c>
      <c r="AE38" s="1"/>
      <c r="AF38" s="1">
        <f>G38*P38</f>
        <v>98.759399999999999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36</v>
      </c>
      <c r="C39" s="1">
        <v>53</v>
      </c>
      <c r="D39" s="1">
        <v>57</v>
      </c>
      <c r="E39" s="1">
        <v>53</v>
      </c>
      <c r="F39" s="1">
        <v>47</v>
      </c>
      <c r="G39" s="7">
        <v>0.3</v>
      </c>
      <c r="H39" s="1" t="e">
        <v>#N/A</v>
      </c>
      <c r="I39" s="1" t="s">
        <v>37</v>
      </c>
      <c r="J39" s="1">
        <v>56</v>
      </c>
      <c r="K39" s="1">
        <f t="shared" si="7"/>
        <v>-3</v>
      </c>
      <c r="L39" s="1"/>
      <c r="M39" s="1"/>
      <c r="N39" s="1"/>
      <c r="O39" s="1">
        <f t="shared" si="1"/>
        <v>10.6</v>
      </c>
      <c r="P39" s="5">
        <f>13*O39-F39</f>
        <v>90.799999999999983</v>
      </c>
      <c r="Q39" s="5"/>
      <c r="R39" s="1"/>
      <c r="S39" s="1">
        <f t="shared" si="3"/>
        <v>12.999999999999998</v>
      </c>
      <c r="T39" s="1">
        <f t="shared" si="4"/>
        <v>4.433962264150944</v>
      </c>
      <c r="U39" s="1">
        <v>7</v>
      </c>
      <c r="V39" s="1">
        <v>1.2</v>
      </c>
      <c r="W39" s="1">
        <v>6.8</v>
      </c>
      <c r="X39" s="1">
        <v>7.4</v>
      </c>
      <c r="Y39" s="1">
        <v>5</v>
      </c>
      <c r="Z39" s="1">
        <v>7.6</v>
      </c>
      <c r="AA39" s="1">
        <v>3.4</v>
      </c>
      <c r="AB39" s="1">
        <v>0</v>
      </c>
      <c r="AC39" s="1">
        <v>0</v>
      </c>
      <c r="AD39" s="1">
        <v>0</v>
      </c>
      <c r="AE39" s="1"/>
      <c r="AF39" s="1">
        <f>G39*P39</f>
        <v>27.239999999999995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39</v>
      </c>
      <c r="C40" s="1">
        <v>50.97</v>
      </c>
      <c r="D40" s="1">
        <v>33.667999999999999</v>
      </c>
      <c r="E40" s="1">
        <v>28.666</v>
      </c>
      <c r="F40" s="1">
        <v>11.456</v>
      </c>
      <c r="G40" s="7">
        <v>1</v>
      </c>
      <c r="H40" s="1">
        <v>30</v>
      </c>
      <c r="I40" s="1" t="s">
        <v>37</v>
      </c>
      <c r="J40" s="1">
        <v>27.8</v>
      </c>
      <c r="K40" s="1">
        <f t="shared" si="7"/>
        <v>0.86599999999999966</v>
      </c>
      <c r="L40" s="1"/>
      <c r="M40" s="1"/>
      <c r="N40" s="1"/>
      <c r="O40" s="1">
        <f t="shared" si="1"/>
        <v>5.7332000000000001</v>
      </c>
      <c r="P40" s="5">
        <f>11*O40-F40</f>
        <v>51.609200000000001</v>
      </c>
      <c r="Q40" s="5"/>
      <c r="R40" s="1"/>
      <c r="S40" s="1">
        <f t="shared" si="3"/>
        <v>11</v>
      </c>
      <c r="T40" s="1">
        <f t="shared" si="4"/>
        <v>1.9981860043256818</v>
      </c>
      <c r="U40" s="1">
        <v>3.446800000000001</v>
      </c>
      <c r="V40" s="1">
        <v>4.9043999999999999</v>
      </c>
      <c r="W40" s="1">
        <v>1.6146</v>
      </c>
      <c r="X40" s="1">
        <v>1.3371999999999999</v>
      </c>
      <c r="Y40" s="1">
        <v>9.4443999999999999</v>
      </c>
      <c r="Z40" s="1">
        <v>0</v>
      </c>
      <c r="AA40" s="1">
        <v>6.4971999999999994</v>
      </c>
      <c r="AB40" s="1">
        <v>0.2452</v>
      </c>
      <c r="AC40" s="1">
        <v>0</v>
      </c>
      <c r="AD40" s="1">
        <v>0</v>
      </c>
      <c r="AE40" s="1"/>
      <c r="AF40" s="1">
        <f>G40*P40</f>
        <v>51.609200000000001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39</v>
      </c>
      <c r="C41" s="1">
        <v>63.558999999999997</v>
      </c>
      <c r="D41" s="1">
        <v>188.715</v>
      </c>
      <c r="E41" s="1">
        <v>87.980999999999995</v>
      </c>
      <c r="F41" s="1">
        <v>158.19499999999999</v>
      </c>
      <c r="G41" s="7">
        <v>1</v>
      </c>
      <c r="H41" s="1">
        <v>45</v>
      </c>
      <c r="I41" s="1" t="s">
        <v>37</v>
      </c>
      <c r="J41" s="1">
        <v>83</v>
      </c>
      <c r="K41" s="1">
        <f t="shared" si="7"/>
        <v>4.9809999999999945</v>
      </c>
      <c r="L41" s="1"/>
      <c r="M41" s="1"/>
      <c r="N41" s="1"/>
      <c r="O41" s="1">
        <f t="shared" si="1"/>
        <v>17.5962</v>
      </c>
      <c r="P41" s="5">
        <f t="shared" si="6"/>
        <v>88.151800000000009</v>
      </c>
      <c r="Q41" s="5"/>
      <c r="R41" s="1"/>
      <c r="S41" s="1">
        <f t="shared" si="3"/>
        <v>14</v>
      </c>
      <c r="T41" s="1">
        <f t="shared" si="4"/>
        <v>8.9902933587933749</v>
      </c>
      <c r="U41" s="1">
        <v>21.606999999999999</v>
      </c>
      <c r="V41" s="1">
        <v>12.3514</v>
      </c>
      <c r="W41" s="1">
        <v>16.194400000000002</v>
      </c>
      <c r="X41" s="1">
        <v>11.9732</v>
      </c>
      <c r="Y41" s="1">
        <v>20.804600000000001</v>
      </c>
      <c r="Z41" s="1">
        <v>12.3848</v>
      </c>
      <c r="AA41" s="1">
        <v>9.3366000000000007</v>
      </c>
      <c r="AB41" s="1">
        <v>20.413399999999999</v>
      </c>
      <c r="AC41" s="1">
        <v>10.590199999999999</v>
      </c>
      <c r="AD41" s="1">
        <v>18.981200000000001</v>
      </c>
      <c r="AE41" s="1"/>
      <c r="AF41" s="1">
        <f>G41*P41</f>
        <v>88.151800000000009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36</v>
      </c>
      <c r="C42" s="1">
        <v>129</v>
      </c>
      <c r="D42" s="1">
        <v>100</v>
      </c>
      <c r="E42" s="1">
        <v>108</v>
      </c>
      <c r="F42" s="1">
        <v>101</v>
      </c>
      <c r="G42" s="7">
        <v>0.35</v>
      </c>
      <c r="H42" s="1">
        <v>45</v>
      </c>
      <c r="I42" s="1" t="s">
        <v>37</v>
      </c>
      <c r="J42" s="1">
        <v>115</v>
      </c>
      <c r="K42" s="1">
        <f t="shared" si="7"/>
        <v>-7</v>
      </c>
      <c r="L42" s="1"/>
      <c r="M42" s="1"/>
      <c r="N42" s="1"/>
      <c r="O42" s="1">
        <f t="shared" si="1"/>
        <v>21.6</v>
      </c>
      <c r="P42" s="5">
        <f t="shared" si="6"/>
        <v>201.40000000000003</v>
      </c>
      <c r="Q42" s="5"/>
      <c r="R42" s="1"/>
      <c r="S42" s="1">
        <f t="shared" si="3"/>
        <v>14</v>
      </c>
      <c r="T42" s="1">
        <f t="shared" si="4"/>
        <v>4.6759259259259256</v>
      </c>
      <c r="U42" s="1">
        <v>14.8</v>
      </c>
      <c r="V42" s="1">
        <v>13.8</v>
      </c>
      <c r="W42" s="1">
        <v>18.399999999999999</v>
      </c>
      <c r="X42" s="1">
        <v>12.4</v>
      </c>
      <c r="Y42" s="1">
        <v>17.2</v>
      </c>
      <c r="Z42" s="1">
        <v>14.6</v>
      </c>
      <c r="AA42" s="1">
        <v>16.600000000000001</v>
      </c>
      <c r="AB42" s="1">
        <v>13</v>
      </c>
      <c r="AC42" s="1">
        <v>17.399999999999999</v>
      </c>
      <c r="AD42" s="1">
        <v>16.399999999999999</v>
      </c>
      <c r="AE42" s="1"/>
      <c r="AF42" s="1">
        <f>G42*P42</f>
        <v>70.490000000000009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36</v>
      </c>
      <c r="C43" s="1">
        <v>262</v>
      </c>
      <c r="D43" s="1"/>
      <c r="E43" s="1">
        <v>126</v>
      </c>
      <c r="F43" s="1">
        <v>118</v>
      </c>
      <c r="G43" s="7">
        <v>0.41</v>
      </c>
      <c r="H43" s="1">
        <v>45</v>
      </c>
      <c r="I43" s="1" t="s">
        <v>37</v>
      </c>
      <c r="J43" s="1">
        <v>131.5</v>
      </c>
      <c r="K43" s="1">
        <f t="shared" si="7"/>
        <v>-5.5</v>
      </c>
      <c r="L43" s="1"/>
      <c r="M43" s="1"/>
      <c r="N43" s="1"/>
      <c r="O43" s="1">
        <f t="shared" si="1"/>
        <v>25.2</v>
      </c>
      <c r="P43" s="5">
        <f t="shared" si="6"/>
        <v>234.8</v>
      </c>
      <c r="Q43" s="5"/>
      <c r="R43" s="1"/>
      <c r="S43" s="1">
        <f t="shared" si="3"/>
        <v>14</v>
      </c>
      <c r="T43" s="1">
        <f t="shared" si="4"/>
        <v>4.6825396825396828</v>
      </c>
      <c r="U43" s="1">
        <v>17</v>
      </c>
      <c r="V43" s="1">
        <v>24</v>
      </c>
      <c r="W43" s="1">
        <v>17.2</v>
      </c>
      <c r="X43" s="1">
        <v>18.2</v>
      </c>
      <c r="Y43" s="1">
        <v>20.6</v>
      </c>
      <c r="Z43" s="1">
        <v>23.2</v>
      </c>
      <c r="AA43" s="1">
        <v>14.6</v>
      </c>
      <c r="AB43" s="1">
        <v>18.8</v>
      </c>
      <c r="AC43" s="1">
        <v>10</v>
      </c>
      <c r="AD43" s="1">
        <v>18.399999999999999</v>
      </c>
      <c r="AE43" s="1"/>
      <c r="AF43" s="1">
        <f>G43*P43</f>
        <v>96.268000000000001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36</v>
      </c>
      <c r="C44" s="1">
        <v>10</v>
      </c>
      <c r="D44" s="1"/>
      <c r="E44" s="1">
        <v>10</v>
      </c>
      <c r="F44" s="1"/>
      <c r="G44" s="7">
        <v>0.4</v>
      </c>
      <c r="H44" s="1">
        <v>30</v>
      </c>
      <c r="I44" s="1" t="s">
        <v>37</v>
      </c>
      <c r="J44" s="1">
        <v>13</v>
      </c>
      <c r="K44" s="1">
        <f t="shared" si="7"/>
        <v>-3</v>
      </c>
      <c r="L44" s="1"/>
      <c r="M44" s="1"/>
      <c r="N44" s="1"/>
      <c r="O44" s="1">
        <f t="shared" si="1"/>
        <v>2</v>
      </c>
      <c r="P44" s="5">
        <v>21</v>
      </c>
      <c r="Q44" s="5"/>
      <c r="R44" s="1"/>
      <c r="S44" s="1">
        <f t="shared" si="3"/>
        <v>10.5</v>
      </c>
      <c r="T44" s="1">
        <f t="shared" si="4"/>
        <v>0</v>
      </c>
      <c r="U44" s="1">
        <v>3.4</v>
      </c>
      <c r="V44" s="1">
        <v>1.6</v>
      </c>
      <c r="W44" s="1">
        <v>2.8</v>
      </c>
      <c r="X44" s="1">
        <v>1.8</v>
      </c>
      <c r="Y44" s="1">
        <v>2</v>
      </c>
      <c r="Z44" s="1">
        <v>2</v>
      </c>
      <c r="AA44" s="1">
        <v>1.6</v>
      </c>
      <c r="AB44" s="1">
        <v>0.8</v>
      </c>
      <c r="AC44" s="1">
        <v>1.6</v>
      </c>
      <c r="AD44" s="1">
        <v>1.6</v>
      </c>
      <c r="AE44" s="1"/>
      <c r="AF44" s="1">
        <f>G44*P44</f>
        <v>8.4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2" t="s">
        <v>82</v>
      </c>
      <c r="B45" s="12" t="s">
        <v>39</v>
      </c>
      <c r="C45" s="12"/>
      <c r="D45" s="12"/>
      <c r="E45" s="12"/>
      <c r="F45" s="12"/>
      <c r="G45" s="13">
        <v>0</v>
      </c>
      <c r="H45" s="12">
        <v>30</v>
      </c>
      <c r="I45" s="12" t="s">
        <v>37</v>
      </c>
      <c r="J45" s="12"/>
      <c r="K45" s="12">
        <f t="shared" si="7"/>
        <v>0</v>
      </c>
      <c r="L45" s="12"/>
      <c r="M45" s="12"/>
      <c r="N45" s="12"/>
      <c r="O45" s="12">
        <f t="shared" si="1"/>
        <v>0</v>
      </c>
      <c r="P45" s="14"/>
      <c r="Q45" s="14"/>
      <c r="R45" s="12"/>
      <c r="S45" s="12" t="e">
        <f t="shared" si="3"/>
        <v>#DIV/0!</v>
      </c>
      <c r="T45" s="12" t="e">
        <f t="shared" si="4"/>
        <v>#DIV/0!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 t="s">
        <v>55</v>
      </c>
      <c r="AF45" s="12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36</v>
      </c>
      <c r="C46" s="1">
        <v>16</v>
      </c>
      <c r="D46" s="1">
        <v>16</v>
      </c>
      <c r="E46" s="1">
        <v>14</v>
      </c>
      <c r="F46" s="1">
        <v>16</v>
      </c>
      <c r="G46" s="7">
        <v>0.41</v>
      </c>
      <c r="H46" s="1">
        <v>45</v>
      </c>
      <c r="I46" s="1" t="s">
        <v>37</v>
      </c>
      <c r="J46" s="1">
        <v>14</v>
      </c>
      <c r="K46" s="1">
        <f t="shared" si="7"/>
        <v>0</v>
      </c>
      <c r="L46" s="1"/>
      <c r="M46" s="1"/>
      <c r="N46" s="1"/>
      <c r="O46" s="1">
        <f t="shared" si="1"/>
        <v>2.8</v>
      </c>
      <c r="P46" s="5">
        <f>14*O46-F46</f>
        <v>23.199999999999996</v>
      </c>
      <c r="Q46" s="5"/>
      <c r="R46" s="1"/>
      <c r="S46" s="1">
        <f t="shared" si="3"/>
        <v>14</v>
      </c>
      <c r="T46" s="1">
        <f t="shared" si="4"/>
        <v>5.7142857142857144</v>
      </c>
      <c r="U46" s="1">
        <v>2.2000000000000002</v>
      </c>
      <c r="V46" s="1">
        <v>2</v>
      </c>
      <c r="W46" s="1">
        <v>1.2</v>
      </c>
      <c r="X46" s="1">
        <v>1.4</v>
      </c>
      <c r="Y46" s="1">
        <v>2.4</v>
      </c>
      <c r="Z46" s="1">
        <v>2.4</v>
      </c>
      <c r="AA46" s="1">
        <v>1</v>
      </c>
      <c r="AB46" s="1">
        <v>1.6</v>
      </c>
      <c r="AC46" s="1">
        <v>2</v>
      </c>
      <c r="AD46" s="1">
        <v>2.6</v>
      </c>
      <c r="AE46" s="1"/>
      <c r="AF46" s="1">
        <f>G46*P46</f>
        <v>9.5119999999999969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2" t="s">
        <v>84</v>
      </c>
      <c r="B47" s="12" t="s">
        <v>39</v>
      </c>
      <c r="C47" s="12"/>
      <c r="D47" s="12"/>
      <c r="E47" s="12"/>
      <c r="F47" s="12"/>
      <c r="G47" s="13">
        <v>0</v>
      </c>
      <c r="H47" s="12">
        <v>45</v>
      </c>
      <c r="I47" s="12" t="s">
        <v>37</v>
      </c>
      <c r="J47" s="12"/>
      <c r="K47" s="12">
        <f t="shared" si="7"/>
        <v>0</v>
      </c>
      <c r="L47" s="12"/>
      <c r="M47" s="12"/>
      <c r="N47" s="12"/>
      <c r="O47" s="12">
        <f t="shared" si="1"/>
        <v>0</v>
      </c>
      <c r="P47" s="14"/>
      <c r="Q47" s="14"/>
      <c r="R47" s="12"/>
      <c r="S47" s="12" t="e">
        <f t="shared" si="3"/>
        <v>#DIV/0!</v>
      </c>
      <c r="T47" s="12" t="e">
        <f t="shared" si="4"/>
        <v>#DIV/0!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 t="s">
        <v>55</v>
      </c>
      <c r="AF47" s="12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36</v>
      </c>
      <c r="C48" s="1">
        <v>18</v>
      </c>
      <c r="D48" s="1">
        <v>42</v>
      </c>
      <c r="E48" s="1">
        <v>18</v>
      </c>
      <c r="F48" s="1">
        <v>36</v>
      </c>
      <c r="G48" s="7">
        <v>0.36</v>
      </c>
      <c r="H48" s="1">
        <v>45</v>
      </c>
      <c r="I48" s="1" t="s">
        <v>37</v>
      </c>
      <c r="J48" s="1">
        <v>19</v>
      </c>
      <c r="K48" s="1">
        <f t="shared" si="7"/>
        <v>-1</v>
      </c>
      <c r="L48" s="1"/>
      <c r="M48" s="1"/>
      <c r="N48" s="1"/>
      <c r="O48" s="1">
        <f t="shared" si="1"/>
        <v>3.6</v>
      </c>
      <c r="P48" s="5">
        <f>14*O48-F48</f>
        <v>14.399999999999999</v>
      </c>
      <c r="Q48" s="5"/>
      <c r="R48" s="1"/>
      <c r="S48" s="1">
        <f t="shared" si="3"/>
        <v>14</v>
      </c>
      <c r="T48" s="1">
        <f t="shared" si="4"/>
        <v>10</v>
      </c>
      <c r="U48" s="1">
        <v>4.8</v>
      </c>
      <c r="V48" s="1">
        <v>2.2000000000000002</v>
      </c>
      <c r="W48" s="1">
        <v>4.4000000000000004</v>
      </c>
      <c r="X48" s="1">
        <v>1.8</v>
      </c>
      <c r="Y48" s="1">
        <v>3.6</v>
      </c>
      <c r="Z48" s="1">
        <v>3</v>
      </c>
      <c r="AA48" s="1">
        <v>3</v>
      </c>
      <c r="AB48" s="1">
        <v>4</v>
      </c>
      <c r="AC48" s="1">
        <v>4</v>
      </c>
      <c r="AD48" s="1">
        <v>5</v>
      </c>
      <c r="AE48" s="1"/>
      <c r="AF48" s="1">
        <f>G48*P48</f>
        <v>5.1839999999999993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2" t="s">
        <v>86</v>
      </c>
      <c r="B49" s="12" t="s">
        <v>39</v>
      </c>
      <c r="C49" s="12"/>
      <c r="D49" s="12"/>
      <c r="E49" s="12"/>
      <c r="F49" s="12"/>
      <c r="G49" s="13">
        <v>0</v>
      </c>
      <c r="H49" s="12">
        <v>45</v>
      </c>
      <c r="I49" s="12" t="s">
        <v>37</v>
      </c>
      <c r="J49" s="12"/>
      <c r="K49" s="12">
        <f t="shared" si="7"/>
        <v>0</v>
      </c>
      <c r="L49" s="12"/>
      <c r="M49" s="12"/>
      <c r="N49" s="12"/>
      <c r="O49" s="12">
        <f t="shared" si="1"/>
        <v>0</v>
      </c>
      <c r="P49" s="14"/>
      <c r="Q49" s="14"/>
      <c r="R49" s="12"/>
      <c r="S49" s="12" t="e">
        <f t="shared" si="3"/>
        <v>#DIV/0!</v>
      </c>
      <c r="T49" s="12" t="e">
        <f t="shared" si="4"/>
        <v>#DIV/0!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 t="s">
        <v>55</v>
      </c>
      <c r="AF49" s="12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36</v>
      </c>
      <c r="C50" s="1">
        <v>4</v>
      </c>
      <c r="D50" s="1">
        <v>48</v>
      </c>
      <c r="E50" s="1">
        <v>4</v>
      </c>
      <c r="F50" s="1">
        <v>47</v>
      </c>
      <c r="G50" s="7">
        <v>0.41</v>
      </c>
      <c r="H50" s="1">
        <v>45</v>
      </c>
      <c r="I50" s="1" t="s">
        <v>37</v>
      </c>
      <c r="J50" s="1">
        <v>10</v>
      </c>
      <c r="K50" s="1">
        <f t="shared" si="7"/>
        <v>-6</v>
      </c>
      <c r="L50" s="1"/>
      <c r="M50" s="1"/>
      <c r="N50" s="1"/>
      <c r="O50" s="1">
        <f t="shared" si="1"/>
        <v>0.8</v>
      </c>
      <c r="P50" s="5"/>
      <c r="Q50" s="5"/>
      <c r="R50" s="1"/>
      <c r="S50" s="1">
        <f t="shared" si="3"/>
        <v>58.75</v>
      </c>
      <c r="T50" s="1">
        <f t="shared" si="4"/>
        <v>58.75</v>
      </c>
      <c r="U50" s="1">
        <v>5.4</v>
      </c>
      <c r="V50" s="1">
        <v>1.6</v>
      </c>
      <c r="W50" s="1">
        <v>3.6</v>
      </c>
      <c r="X50" s="1">
        <v>1.2</v>
      </c>
      <c r="Y50" s="1">
        <v>2.2000000000000002</v>
      </c>
      <c r="Z50" s="1">
        <v>4</v>
      </c>
      <c r="AA50" s="1">
        <v>1.6</v>
      </c>
      <c r="AB50" s="1">
        <v>3</v>
      </c>
      <c r="AC50" s="1">
        <v>2.8</v>
      </c>
      <c r="AD50" s="1">
        <v>3</v>
      </c>
      <c r="AE50" s="1"/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36</v>
      </c>
      <c r="C51" s="1">
        <v>5</v>
      </c>
      <c r="D51" s="1">
        <v>18</v>
      </c>
      <c r="E51" s="1">
        <v>5</v>
      </c>
      <c r="F51" s="1">
        <v>17</v>
      </c>
      <c r="G51" s="7">
        <v>0.41</v>
      </c>
      <c r="H51" s="1">
        <v>45</v>
      </c>
      <c r="I51" s="1" t="s">
        <v>37</v>
      </c>
      <c r="J51" s="1">
        <v>9</v>
      </c>
      <c r="K51" s="1">
        <f t="shared" si="7"/>
        <v>-4</v>
      </c>
      <c r="L51" s="1"/>
      <c r="M51" s="1"/>
      <c r="N51" s="1"/>
      <c r="O51" s="1">
        <f t="shared" si="1"/>
        <v>1</v>
      </c>
      <c r="P51" s="5"/>
      <c r="Q51" s="5"/>
      <c r="R51" s="1"/>
      <c r="S51" s="1">
        <f t="shared" si="3"/>
        <v>17</v>
      </c>
      <c r="T51" s="1">
        <f t="shared" si="4"/>
        <v>17</v>
      </c>
      <c r="U51" s="1">
        <v>2.2000000000000002</v>
      </c>
      <c r="V51" s="1">
        <v>0.2</v>
      </c>
      <c r="W51" s="1">
        <v>1.4</v>
      </c>
      <c r="X51" s="1">
        <v>0.8</v>
      </c>
      <c r="Y51" s="1">
        <v>1</v>
      </c>
      <c r="Z51" s="1">
        <v>1.8</v>
      </c>
      <c r="AA51" s="1">
        <v>0</v>
      </c>
      <c r="AB51" s="1">
        <v>1.2</v>
      </c>
      <c r="AC51" s="1">
        <v>0.6</v>
      </c>
      <c r="AD51" s="1">
        <v>2.2000000000000002</v>
      </c>
      <c r="AE51" s="1"/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36</v>
      </c>
      <c r="C52" s="1">
        <v>7</v>
      </c>
      <c r="D52" s="1">
        <v>27</v>
      </c>
      <c r="E52" s="1">
        <v>8</v>
      </c>
      <c r="F52" s="1">
        <v>24</v>
      </c>
      <c r="G52" s="7">
        <v>0.33</v>
      </c>
      <c r="H52" s="1" t="e">
        <v>#N/A</v>
      </c>
      <c r="I52" s="1" t="s">
        <v>37</v>
      </c>
      <c r="J52" s="1">
        <v>10</v>
      </c>
      <c r="K52" s="1">
        <f t="shared" si="7"/>
        <v>-2</v>
      </c>
      <c r="L52" s="1"/>
      <c r="M52" s="1"/>
      <c r="N52" s="1"/>
      <c r="O52" s="1">
        <f t="shared" si="1"/>
        <v>1.6</v>
      </c>
      <c r="P52" s="5"/>
      <c r="Q52" s="5"/>
      <c r="R52" s="1"/>
      <c r="S52" s="1">
        <f t="shared" si="3"/>
        <v>15</v>
      </c>
      <c r="T52" s="1">
        <f t="shared" si="4"/>
        <v>15</v>
      </c>
      <c r="U52" s="1">
        <v>2.4</v>
      </c>
      <c r="V52" s="1">
        <v>0.8</v>
      </c>
      <c r="W52" s="1">
        <v>0.8</v>
      </c>
      <c r="X52" s="1">
        <v>2</v>
      </c>
      <c r="Y52" s="1">
        <v>1.2</v>
      </c>
      <c r="Z52" s="1">
        <v>2.8</v>
      </c>
      <c r="AA52" s="1">
        <v>0</v>
      </c>
      <c r="AB52" s="1">
        <v>0</v>
      </c>
      <c r="AC52" s="1">
        <v>4.4000000000000004</v>
      </c>
      <c r="AD52" s="1">
        <v>1.4</v>
      </c>
      <c r="AE52" s="1" t="s">
        <v>90</v>
      </c>
      <c r="AF52" s="1">
        <f>G52*P52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36</v>
      </c>
      <c r="C53" s="1">
        <v>9</v>
      </c>
      <c r="D53" s="1">
        <v>2</v>
      </c>
      <c r="E53" s="1">
        <v>9</v>
      </c>
      <c r="F53" s="1">
        <v>2</v>
      </c>
      <c r="G53" s="7">
        <v>0.33</v>
      </c>
      <c r="H53" s="1">
        <v>45</v>
      </c>
      <c r="I53" s="1" t="s">
        <v>37</v>
      </c>
      <c r="J53" s="1">
        <v>9</v>
      </c>
      <c r="K53" s="1">
        <f t="shared" si="7"/>
        <v>0</v>
      </c>
      <c r="L53" s="1"/>
      <c r="M53" s="1"/>
      <c r="N53" s="1"/>
      <c r="O53" s="1">
        <f t="shared" si="1"/>
        <v>1.8</v>
      </c>
      <c r="P53" s="5">
        <f>10*O53-F53</f>
        <v>16</v>
      </c>
      <c r="Q53" s="5"/>
      <c r="R53" s="1"/>
      <c r="S53" s="1">
        <f t="shared" si="3"/>
        <v>10</v>
      </c>
      <c r="T53" s="1">
        <f t="shared" si="4"/>
        <v>1.1111111111111112</v>
      </c>
      <c r="U53" s="1">
        <v>0.8</v>
      </c>
      <c r="V53" s="1">
        <v>0.4</v>
      </c>
      <c r="W53" s="1">
        <v>0.2</v>
      </c>
      <c r="X53" s="1">
        <v>0.2</v>
      </c>
      <c r="Y53" s="1">
        <v>0.6</v>
      </c>
      <c r="Z53" s="1">
        <v>0.4</v>
      </c>
      <c r="AA53" s="1">
        <v>0.8</v>
      </c>
      <c r="AB53" s="1">
        <v>0.8</v>
      </c>
      <c r="AC53" s="1">
        <v>0.4</v>
      </c>
      <c r="AD53" s="1">
        <v>1.2</v>
      </c>
      <c r="AE53" s="1"/>
      <c r="AF53" s="1">
        <f>G53*P53</f>
        <v>5.28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36</v>
      </c>
      <c r="C54" s="1">
        <v>33</v>
      </c>
      <c r="D54" s="1">
        <v>9</v>
      </c>
      <c r="E54" s="1">
        <v>23</v>
      </c>
      <c r="F54" s="1">
        <v>17</v>
      </c>
      <c r="G54" s="7">
        <v>0.33</v>
      </c>
      <c r="H54" s="1">
        <v>45</v>
      </c>
      <c r="I54" s="1" t="s">
        <v>37</v>
      </c>
      <c r="J54" s="1">
        <v>25</v>
      </c>
      <c r="K54" s="1">
        <f t="shared" si="7"/>
        <v>-2</v>
      </c>
      <c r="L54" s="1"/>
      <c r="M54" s="1"/>
      <c r="N54" s="1"/>
      <c r="O54" s="1">
        <f t="shared" si="1"/>
        <v>4.5999999999999996</v>
      </c>
      <c r="P54" s="5">
        <f t="shared" ref="P54:P55" si="8">13*O54-F54</f>
        <v>42.8</v>
      </c>
      <c r="Q54" s="5"/>
      <c r="R54" s="1"/>
      <c r="S54" s="1">
        <f t="shared" si="3"/>
        <v>13</v>
      </c>
      <c r="T54" s="1">
        <f t="shared" si="4"/>
        <v>3.6956521739130439</v>
      </c>
      <c r="U54" s="1">
        <v>3.2</v>
      </c>
      <c r="V54" s="1">
        <v>2.4</v>
      </c>
      <c r="W54" s="1">
        <v>4.4000000000000004</v>
      </c>
      <c r="X54" s="1">
        <v>2.6</v>
      </c>
      <c r="Y54" s="1">
        <v>3.2</v>
      </c>
      <c r="Z54" s="1">
        <v>3.8</v>
      </c>
      <c r="AA54" s="1">
        <v>4</v>
      </c>
      <c r="AB54" s="1">
        <v>3.4</v>
      </c>
      <c r="AC54" s="1">
        <v>1.4</v>
      </c>
      <c r="AD54" s="1">
        <v>0.4</v>
      </c>
      <c r="AE54" s="1"/>
      <c r="AF54" s="1">
        <f>G54*P54</f>
        <v>14.124000000000001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36</v>
      </c>
      <c r="C55" s="1">
        <v>12</v>
      </c>
      <c r="D55" s="1">
        <v>8</v>
      </c>
      <c r="E55" s="1">
        <v>11</v>
      </c>
      <c r="F55" s="1">
        <v>9</v>
      </c>
      <c r="G55" s="7">
        <v>0.33</v>
      </c>
      <c r="H55" s="1">
        <v>45</v>
      </c>
      <c r="I55" s="1" t="s">
        <v>37</v>
      </c>
      <c r="J55" s="1">
        <v>11</v>
      </c>
      <c r="K55" s="1">
        <f t="shared" si="7"/>
        <v>0</v>
      </c>
      <c r="L55" s="1"/>
      <c r="M55" s="1"/>
      <c r="N55" s="1"/>
      <c r="O55" s="1">
        <f t="shared" si="1"/>
        <v>2.2000000000000002</v>
      </c>
      <c r="P55" s="5">
        <f t="shared" si="8"/>
        <v>19.600000000000001</v>
      </c>
      <c r="Q55" s="5"/>
      <c r="R55" s="1"/>
      <c r="S55" s="1">
        <f t="shared" si="3"/>
        <v>13</v>
      </c>
      <c r="T55" s="1">
        <f t="shared" si="4"/>
        <v>4.0909090909090908</v>
      </c>
      <c r="U55" s="1">
        <v>1.6</v>
      </c>
      <c r="V55" s="1">
        <v>0.6</v>
      </c>
      <c r="W55" s="1">
        <v>1.8</v>
      </c>
      <c r="X55" s="1">
        <v>1.2</v>
      </c>
      <c r="Y55" s="1">
        <v>2.4</v>
      </c>
      <c r="Z55" s="1">
        <v>1.2</v>
      </c>
      <c r="AA55" s="1">
        <v>1.2</v>
      </c>
      <c r="AB55" s="1">
        <v>1.4</v>
      </c>
      <c r="AC55" s="1">
        <v>2.2000000000000002</v>
      </c>
      <c r="AD55" s="1">
        <v>1.4</v>
      </c>
      <c r="AE55" s="1"/>
      <c r="AF55" s="1">
        <f>G55*P55</f>
        <v>6.4680000000000009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36</v>
      </c>
      <c r="C56" s="1">
        <v>24</v>
      </c>
      <c r="D56" s="1"/>
      <c r="E56" s="1">
        <v>17</v>
      </c>
      <c r="F56" s="1">
        <v>5</v>
      </c>
      <c r="G56" s="7">
        <v>0.36</v>
      </c>
      <c r="H56" s="1">
        <v>45</v>
      </c>
      <c r="I56" s="1" t="s">
        <v>37</v>
      </c>
      <c r="J56" s="1">
        <v>17</v>
      </c>
      <c r="K56" s="1">
        <f t="shared" si="7"/>
        <v>0</v>
      </c>
      <c r="L56" s="1"/>
      <c r="M56" s="1"/>
      <c r="N56" s="1"/>
      <c r="O56" s="1">
        <f t="shared" si="1"/>
        <v>3.4</v>
      </c>
      <c r="P56" s="5">
        <f>10*O56-F56</f>
        <v>29</v>
      </c>
      <c r="Q56" s="5"/>
      <c r="R56" s="1"/>
      <c r="S56" s="1">
        <f t="shared" si="3"/>
        <v>10</v>
      </c>
      <c r="T56" s="1">
        <f t="shared" si="4"/>
        <v>1.4705882352941178</v>
      </c>
      <c r="U56" s="1">
        <v>1.6</v>
      </c>
      <c r="V56" s="1">
        <v>2.8</v>
      </c>
      <c r="W56" s="1">
        <v>1.8</v>
      </c>
      <c r="X56" s="1">
        <v>1.4</v>
      </c>
      <c r="Y56" s="1">
        <v>2.2000000000000002</v>
      </c>
      <c r="Z56" s="1">
        <v>2.2000000000000002</v>
      </c>
      <c r="AA56" s="1">
        <v>0.4</v>
      </c>
      <c r="AB56" s="1">
        <v>1</v>
      </c>
      <c r="AC56" s="1">
        <v>1.4</v>
      </c>
      <c r="AD56" s="1">
        <v>3</v>
      </c>
      <c r="AE56" s="1"/>
      <c r="AF56" s="1">
        <f>G56*P56</f>
        <v>10.44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39</v>
      </c>
      <c r="C57" s="1">
        <v>125.797</v>
      </c>
      <c r="D57" s="1">
        <v>298.935</v>
      </c>
      <c r="E57" s="1">
        <v>161.76599999999999</v>
      </c>
      <c r="F57" s="1">
        <v>250.494</v>
      </c>
      <c r="G57" s="7">
        <v>1</v>
      </c>
      <c r="H57" s="1">
        <v>45</v>
      </c>
      <c r="I57" s="1" t="s">
        <v>37</v>
      </c>
      <c r="J57" s="1">
        <v>175.3</v>
      </c>
      <c r="K57" s="1">
        <f t="shared" si="7"/>
        <v>-13.53400000000002</v>
      </c>
      <c r="L57" s="1"/>
      <c r="M57" s="1"/>
      <c r="N57" s="1"/>
      <c r="O57" s="1">
        <f t="shared" si="1"/>
        <v>32.353200000000001</v>
      </c>
      <c r="P57" s="5">
        <f t="shared" ref="P50:P57" si="9">14*O57-F57</f>
        <v>202.45079999999999</v>
      </c>
      <c r="Q57" s="5"/>
      <c r="R57" s="1"/>
      <c r="S57" s="1">
        <f t="shared" si="3"/>
        <v>14</v>
      </c>
      <c r="T57" s="1">
        <f t="shared" si="4"/>
        <v>7.7424798783427908</v>
      </c>
      <c r="U57" s="1">
        <v>33.485799999999998</v>
      </c>
      <c r="V57" s="1">
        <v>17.2256</v>
      </c>
      <c r="W57" s="1">
        <v>27.635000000000002</v>
      </c>
      <c r="X57" s="1">
        <v>21.600200000000001</v>
      </c>
      <c r="Y57" s="1">
        <v>28.097200000000001</v>
      </c>
      <c r="Z57" s="1">
        <v>37.674999999999997</v>
      </c>
      <c r="AA57" s="1">
        <v>16.681799999999999</v>
      </c>
      <c r="AB57" s="1">
        <v>17.5288</v>
      </c>
      <c r="AC57" s="1">
        <v>15.4994</v>
      </c>
      <c r="AD57" s="1">
        <v>44.072200000000002</v>
      </c>
      <c r="AE57" s="1"/>
      <c r="AF57" s="1">
        <f>G57*P57</f>
        <v>202.45079999999999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2" t="s">
        <v>96</v>
      </c>
      <c r="B58" s="12" t="s">
        <v>36</v>
      </c>
      <c r="C58" s="12"/>
      <c r="D58" s="12"/>
      <c r="E58" s="12"/>
      <c r="F58" s="12"/>
      <c r="G58" s="13">
        <v>0</v>
      </c>
      <c r="H58" s="12">
        <v>60</v>
      </c>
      <c r="I58" s="12" t="s">
        <v>37</v>
      </c>
      <c r="J58" s="12"/>
      <c r="K58" s="12">
        <f t="shared" si="7"/>
        <v>0</v>
      </c>
      <c r="L58" s="12"/>
      <c r="M58" s="12"/>
      <c r="N58" s="12"/>
      <c r="O58" s="12">
        <f t="shared" si="1"/>
        <v>0</v>
      </c>
      <c r="P58" s="14"/>
      <c r="Q58" s="14"/>
      <c r="R58" s="12"/>
      <c r="S58" s="12" t="e">
        <f t="shared" si="3"/>
        <v>#DIV/0!</v>
      </c>
      <c r="T58" s="12" t="e">
        <f t="shared" si="4"/>
        <v>#DIV/0!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3.4</v>
      </c>
      <c r="AD58" s="12">
        <v>2.2000000000000002</v>
      </c>
      <c r="AE58" s="12" t="s">
        <v>55</v>
      </c>
      <c r="AF58" s="12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39</v>
      </c>
      <c r="C59" s="1">
        <v>10.678000000000001</v>
      </c>
      <c r="D59" s="1"/>
      <c r="E59" s="1">
        <v>5.694</v>
      </c>
      <c r="F59" s="1">
        <v>4.6239999999999997</v>
      </c>
      <c r="G59" s="7">
        <v>1</v>
      </c>
      <c r="H59" s="1">
        <v>60</v>
      </c>
      <c r="I59" s="1" t="s">
        <v>37</v>
      </c>
      <c r="J59" s="1">
        <v>5.2</v>
      </c>
      <c r="K59" s="1">
        <f t="shared" si="7"/>
        <v>0.49399999999999977</v>
      </c>
      <c r="L59" s="1"/>
      <c r="M59" s="1"/>
      <c r="N59" s="1"/>
      <c r="O59" s="1">
        <f t="shared" si="1"/>
        <v>1.1388</v>
      </c>
      <c r="P59" s="5">
        <f>13*O59-F59</f>
        <v>10.180400000000002</v>
      </c>
      <c r="Q59" s="5"/>
      <c r="R59" s="1"/>
      <c r="S59" s="1">
        <f t="shared" si="3"/>
        <v>13</v>
      </c>
      <c r="T59" s="1">
        <f t="shared" si="4"/>
        <v>4.0604144713733747</v>
      </c>
      <c r="U59" s="1">
        <v>0</v>
      </c>
      <c r="V59" s="1">
        <v>0.61299999999999999</v>
      </c>
      <c r="W59" s="1">
        <v>0.217</v>
      </c>
      <c r="X59" s="1">
        <v>0.60499999999999998</v>
      </c>
      <c r="Y59" s="1">
        <v>0.91899999999999993</v>
      </c>
      <c r="Z59" s="1">
        <v>1.5309999999999999</v>
      </c>
      <c r="AA59" s="1">
        <v>0.30099999999999999</v>
      </c>
      <c r="AB59" s="1">
        <v>1.1394</v>
      </c>
      <c r="AC59" s="1">
        <v>2.0316000000000001</v>
      </c>
      <c r="AD59" s="1">
        <v>2.6920000000000002</v>
      </c>
      <c r="AE59" s="1"/>
      <c r="AF59" s="1">
        <f>G59*P59</f>
        <v>10.180400000000002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1" t="s">
        <v>98</v>
      </c>
      <c r="B60" s="1" t="s">
        <v>39</v>
      </c>
      <c r="C60" s="1"/>
      <c r="D60" s="1"/>
      <c r="E60" s="1"/>
      <c r="F60" s="1"/>
      <c r="G60" s="7">
        <v>1</v>
      </c>
      <c r="H60" s="1">
        <v>90</v>
      </c>
      <c r="I60" s="10" t="s">
        <v>99</v>
      </c>
      <c r="J60" s="1"/>
      <c r="K60" s="1">
        <f t="shared" si="7"/>
        <v>0</v>
      </c>
      <c r="L60" s="1"/>
      <c r="M60" s="1"/>
      <c r="N60" s="1"/>
      <c r="O60" s="1">
        <f t="shared" si="1"/>
        <v>0</v>
      </c>
      <c r="P60" s="5">
        <v>0</v>
      </c>
      <c r="Q60" s="5"/>
      <c r="R60" s="1"/>
      <c r="S60" s="1" t="e">
        <f t="shared" si="3"/>
        <v>#DIV/0!</v>
      </c>
      <c r="T60" s="1" t="e">
        <f t="shared" si="4"/>
        <v>#DIV/0!</v>
      </c>
      <c r="U60" s="1">
        <v>9.3816000000000006</v>
      </c>
      <c r="V60" s="1">
        <v>2.4904000000000002</v>
      </c>
      <c r="W60" s="1">
        <v>0.82319999999999993</v>
      </c>
      <c r="X60" s="1">
        <v>2.0488</v>
      </c>
      <c r="Y60" s="1">
        <v>4.9648000000000003</v>
      </c>
      <c r="Z60" s="1">
        <v>4.1128</v>
      </c>
      <c r="AA60" s="1">
        <v>8.0111999999999988</v>
      </c>
      <c r="AB60" s="1">
        <v>0</v>
      </c>
      <c r="AC60" s="1">
        <v>0</v>
      </c>
      <c r="AD60" s="1">
        <v>0</v>
      </c>
      <c r="AE60" s="1"/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2" t="s">
        <v>100</v>
      </c>
      <c r="B61" s="12" t="s">
        <v>36</v>
      </c>
      <c r="C61" s="12"/>
      <c r="D61" s="12"/>
      <c r="E61" s="12"/>
      <c r="F61" s="12"/>
      <c r="G61" s="13">
        <v>0</v>
      </c>
      <c r="H61" s="12">
        <v>30</v>
      </c>
      <c r="I61" s="12" t="s">
        <v>37</v>
      </c>
      <c r="J61" s="12"/>
      <c r="K61" s="12">
        <f t="shared" si="7"/>
        <v>0</v>
      </c>
      <c r="L61" s="12"/>
      <c r="M61" s="12"/>
      <c r="N61" s="12"/>
      <c r="O61" s="12">
        <f t="shared" si="1"/>
        <v>0</v>
      </c>
      <c r="P61" s="14"/>
      <c r="Q61" s="14"/>
      <c r="R61" s="12"/>
      <c r="S61" s="12" t="e">
        <f t="shared" si="3"/>
        <v>#DIV/0!</v>
      </c>
      <c r="T61" s="12" t="e">
        <f t="shared" si="4"/>
        <v>#DIV/0!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 t="s">
        <v>55</v>
      </c>
      <c r="AF61" s="12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2" t="s">
        <v>101</v>
      </c>
      <c r="B62" s="12" t="s">
        <v>36</v>
      </c>
      <c r="C62" s="12"/>
      <c r="D62" s="12"/>
      <c r="E62" s="12"/>
      <c r="F62" s="12"/>
      <c r="G62" s="13">
        <v>0</v>
      </c>
      <c r="H62" s="12" t="e">
        <v>#N/A</v>
      </c>
      <c r="I62" s="12" t="s">
        <v>37</v>
      </c>
      <c r="J62" s="12"/>
      <c r="K62" s="12">
        <f t="shared" si="7"/>
        <v>0</v>
      </c>
      <c r="L62" s="12"/>
      <c r="M62" s="12"/>
      <c r="N62" s="12"/>
      <c r="O62" s="12">
        <f t="shared" si="1"/>
        <v>0</v>
      </c>
      <c r="P62" s="14"/>
      <c r="Q62" s="14"/>
      <c r="R62" s="12"/>
      <c r="S62" s="12" t="e">
        <f t="shared" si="3"/>
        <v>#DIV/0!</v>
      </c>
      <c r="T62" s="12" t="e">
        <f t="shared" si="4"/>
        <v>#DIV/0!</v>
      </c>
      <c r="U62" s="12">
        <v>0</v>
      </c>
      <c r="V62" s="12">
        <v>-0.6</v>
      </c>
      <c r="W62" s="12">
        <v>-3.6</v>
      </c>
      <c r="X62" s="12">
        <v>0</v>
      </c>
      <c r="Y62" s="12">
        <v>0</v>
      </c>
      <c r="Z62" s="12">
        <v>0</v>
      </c>
      <c r="AA62" s="12">
        <v>3.4</v>
      </c>
      <c r="AB62" s="12">
        <v>2</v>
      </c>
      <c r="AC62" s="12">
        <v>1.6</v>
      </c>
      <c r="AD62" s="12">
        <v>1</v>
      </c>
      <c r="AE62" s="12" t="s">
        <v>102</v>
      </c>
      <c r="AF62" s="12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39</v>
      </c>
      <c r="C63" s="1">
        <v>57.378</v>
      </c>
      <c r="D63" s="1">
        <v>32.424999999999997</v>
      </c>
      <c r="E63" s="1">
        <v>29.716999999999999</v>
      </c>
      <c r="F63" s="1">
        <v>21.204999999999998</v>
      </c>
      <c r="G63" s="7">
        <v>1</v>
      </c>
      <c r="H63" s="1">
        <v>45</v>
      </c>
      <c r="I63" s="1" t="s">
        <v>37</v>
      </c>
      <c r="J63" s="1">
        <v>30.6</v>
      </c>
      <c r="K63" s="1">
        <f t="shared" si="7"/>
        <v>-0.88300000000000267</v>
      </c>
      <c r="L63" s="1"/>
      <c r="M63" s="1"/>
      <c r="N63" s="1"/>
      <c r="O63" s="1">
        <f t="shared" si="1"/>
        <v>5.9433999999999996</v>
      </c>
      <c r="P63" s="5">
        <f>13*O63-F63</f>
        <v>56.05919999999999</v>
      </c>
      <c r="Q63" s="5"/>
      <c r="R63" s="1"/>
      <c r="S63" s="1">
        <f t="shared" si="3"/>
        <v>12.999999999999998</v>
      </c>
      <c r="T63" s="1">
        <f t="shared" si="4"/>
        <v>3.5678231315408691</v>
      </c>
      <c r="U63" s="1">
        <v>4.2956000000000003</v>
      </c>
      <c r="V63" s="1">
        <v>4.3151999999999999</v>
      </c>
      <c r="W63" s="1">
        <v>4.0124000000000004</v>
      </c>
      <c r="X63" s="1">
        <v>8.8285999999999998</v>
      </c>
      <c r="Y63" s="1">
        <v>2.0642</v>
      </c>
      <c r="Z63" s="1">
        <v>11.3604</v>
      </c>
      <c r="AA63" s="1">
        <v>4.8807999999999998</v>
      </c>
      <c r="AB63" s="1">
        <v>3.8959999999999999</v>
      </c>
      <c r="AC63" s="1">
        <v>3.3</v>
      </c>
      <c r="AD63" s="1">
        <v>8.6414000000000009</v>
      </c>
      <c r="AE63" s="1"/>
      <c r="AF63" s="1">
        <f>G63*P63</f>
        <v>56.05919999999999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36</v>
      </c>
      <c r="C64" s="1">
        <v>50</v>
      </c>
      <c r="D64" s="1">
        <v>100</v>
      </c>
      <c r="E64" s="19">
        <f>56+E97</f>
        <v>64</v>
      </c>
      <c r="F64" s="19">
        <f>88+F97</f>
        <v>93</v>
      </c>
      <c r="G64" s="7">
        <v>0.41</v>
      </c>
      <c r="H64" s="1">
        <v>50</v>
      </c>
      <c r="I64" s="1" t="s">
        <v>37</v>
      </c>
      <c r="J64" s="1">
        <v>56</v>
      </c>
      <c r="K64" s="1">
        <f t="shared" si="7"/>
        <v>8</v>
      </c>
      <c r="L64" s="1"/>
      <c r="M64" s="1"/>
      <c r="N64" s="1"/>
      <c r="O64" s="1">
        <f t="shared" si="1"/>
        <v>12.8</v>
      </c>
      <c r="P64" s="5">
        <f t="shared" ref="P63:P74" si="10">14*O64-F64</f>
        <v>86.200000000000017</v>
      </c>
      <c r="Q64" s="5"/>
      <c r="R64" s="1"/>
      <c r="S64" s="1">
        <f t="shared" si="3"/>
        <v>14</v>
      </c>
      <c r="T64" s="1">
        <f t="shared" si="4"/>
        <v>7.265625</v>
      </c>
      <c r="U64" s="1">
        <v>12</v>
      </c>
      <c r="V64" s="1">
        <v>3</v>
      </c>
      <c r="W64" s="1">
        <v>10.8</v>
      </c>
      <c r="X64" s="1">
        <v>12.4</v>
      </c>
      <c r="Y64" s="1">
        <v>9</v>
      </c>
      <c r="Z64" s="1">
        <v>8.6</v>
      </c>
      <c r="AA64" s="1">
        <v>2</v>
      </c>
      <c r="AB64" s="1">
        <v>7.6</v>
      </c>
      <c r="AC64" s="1">
        <v>6.6</v>
      </c>
      <c r="AD64" s="1">
        <v>5.8</v>
      </c>
      <c r="AE64" s="1"/>
      <c r="AF64" s="1">
        <f>G64*P64</f>
        <v>35.342000000000006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105</v>
      </c>
      <c r="B65" s="1" t="s">
        <v>39</v>
      </c>
      <c r="C65" s="1">
        <v>62.134</v>
      </c>
      <c r="D65" s="1">
        <v>63.139000000000003</v>
      </c>
      <c r="E65" s="19">
        <f>56.734+E98</f>
        <v>67.760000000000005</v>
      </c>
      <c r="F65" s="1">
        <v>65.382999999999996</v>
      </c>
      <c r="G65" s="7">
        <v>1</v>
      </c>
      <c r="H65" s="1">
        <v>50</v>
      </c>
      <c r="I65" s="1" t="s">
        <v>37</v>
      </c>
      <c r="J65" s="1">
        <v>49.8</v>
      </c>
      <c r="K65" s="1">
        <f t="shared" si="7"/>
        <v>17.960000000000008</v>
      </c>
      <c r="L65" s="1"/>
      <c r="M65" s="1"/>
      <c r="N65" s="1"/>
      <c r="O65" s="1">
        <f t="shared" si="1"/>
        <v>13.552000000000001</v>
      </c>
      <c r="P65" s="5">
        <f t="shared" si="10"/>
        <v>124.34500000000001</v>
      </c>
      <c r="Q65" s="5"/>
      <c r="R65" s="1"/>
      <c r="S65" s="1">
        <f t="shared" si="3"/>
        <v>14</v>
      </c>
      <c r="T65" s="1">
        <f t="shared" si="4"/>
        <v>4.8246015348288065</v>
      </c>
      <c r="U65" s="1">
        <v>9.4931999999999999</v>
      </c>
      <c r="V65" s="1">
        <v>6.8109999999999999</v>
      </c>
      <c r="W65" s="1">
        <v>11.242599999999999</v>
      </c>
      <c r="X65" s="1">
        <v>5.9672000000000001</v>
      </c>
      <c r="Y65" s="1">
        <v>3.7751999999999999</v>
      </c>
      <c r="Z65" s="1">
        <v>11.2814</v>
      </c>
      <c r="AA65" s="1">
        <v>4.8731999999999998</v>
      </c>
      <c r="AB65" s="1">
        <v>1.5788</v>
      </c>
      <c r="AC65" s="1">
        <v>2.1686000000000001</v>
      </c>
      <c r="AD65" s="1">
        <v>2.7902</v>
      </c>
      <c r="AE65" s="1"/>
      <c r="AF65" s="1">
        <f>G65*P65</f>
        <v>124.34500000000001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106</v>
      </c>
      <c r="B66" s="1" t="s">
        <v>36</v>
      </c>
      <c r="C66" s="1"/>
      <c r="D66" s="1">
        <v>48</v>
      </c>
      <c r="E66" s="1"/>
      <c r="F66" s="1">
        <v>47</v>
      </c>
      <c r="G66" s="7">
        <v>0.35</v>
      </c>
      <c r="H66" s="1">
        <v>50</v>
      </c>
      <c r="I66" s="1" t="s">
        <v>37</v>
      </c>
      <c r="J66" s="1">
        <v>4</v>
      </c>
      <c r="K66" s="1">
        <f t="shared" si="7"/>
        <v>-4</v>
      </c>
      <c r="L66" s="1"/>
      <c r="M66" s="1"/>
      <c r="N66" s="1"/>
      <c r="O66" s="1">
        <f t="shared" si="1"/>
        <v>0</v>
      </c>
      <c r="P66" s="5"/>
      <c r="Q66" s="5"/>
      <c r="R66" s="1"/>
      <c r="S66" s="1" t="e">
        <f t="shared" si="3"/>
        <v>#DIV/0!</v>
      </c>
      <c r="T66" s="1" t="e">
        <f t="shared" si="4"/>
        <v>#DIV/0!</v>
      </c>
      <c r="U66" s="1">
        <v>5.2</v>
      </c>
      <c r="V66" s="1">
        <v>1.2</v>
      </c>
      <c r="W66" s="1">
        <v>2.8</v>
      </c>
      <c r="X66" s="1">
        <v>4</v>
      </c>
      <c r="Y66" s="1">
        <v>2</v>
      </c>
      <c r="Z66" s="1">
        <v>3.8</v>
      </c>
      <c r="AA66" s="1">
        <v>2.2000000000000002</v>
      </c>
      <c r="AB66" s="1">
        <v>2.4</v>
      </c>
      <c r="AC66" s="1">
        <v>1.4</v>
      </c>
      <c r="AD66" s="1">
        <v>4.4000000000000004</v>
      </c>
      <c r="AE66" s="1"/>
      <c r="AF66" s="1">
        <f>G66*P66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107</v>
      </c>
      <c r="B67" s="1" t="s">
        <v>39</v>
      </c>
      <c r="C67" s="1">
        <v>24.402999999999999</v>
      </c>
      <c r="D67" s="1">
        <v>36.371000000000002</v>
      </c>
      <c r="E67" s="1">
        <v>48.643000000000001</v>
      </c>
      <c r="F67" s="1">
        <v>12.131</v>
      </c>
      <c r="G67" s="7">
        <v>1</v>
      </c>
      <c r="H67" s="1">
        <v>50</v>
      </c>
      <c r="I67" s="1" t="s">
        <v>37</v>
      </c>
      <c r="J67" s="1">
        <v>44</v>
      </c>
      <c r="K67" s="1">
        <f t="shared" si="7"/>
        <v>4.6430000000000007</v>
      </c>
      <c r="L67" s="1"/>
      <c r="M67" s="1"/>
      <c r="N67" s="1"/>
      <c r="O67" s="1">
        <f t="shared" si="1"/>
        <v>9.7286000000000001</v>
      </c>
      <c r="P67" s="5">
        <f t="shared" ref="P67:P68" si="11">10*O67-F67</f>
        <v>85.155000000000001</v>
      </c>
      <c r="Q67" s="5"/>
      <c r="R67" s="1"/>
      <c r="S67" s="1">
        <f t="shared" si="3"/>
        <v>10</v>
      </c>
      <c r="T67" s="1">
        <f t="shared" si="4"/>
        <v>1.246942006044035</v>
      </c>
      <c r="U67" s="1">
        <v>4.3084000000000007</v>
      </c>
      <c r="V67" s="1">
        <v>3.9624000000000001</v>
      </c>
      <c r="W67" s="1">
        <v>7.4200000000000002E-2</v>
      </c>
      <c r="X67" s="1">
        <v>3.8094000000000001</v>
      </c>
      <c r="Y67" s="1">
        <v>5.0819999999999999</v>
      </c>
      <c r="Z67" s="1">
        <v>4.9927999999999999</v>
      </c>
      <c r="AA67" s="1">
        <v>0.31659999999999999</v>
      </c>
      <c r="AB67" s="1">
        <v>3.4211999999999998</v>
      </c>
      <c r="AC67" s="1">
        <v>3.7801999999999998</v>
      </c>
      <c r="AD67" s="1">
        <v>3.1335999999999999</v>
      </c>
      <c r="AE67" s="1"/>
      <c r="AF67" s="1">
        <f>G67*P67</f>
        <v>85.155000000000001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108</v>
      </c>
      <c r="B68" s="1" t="s">
        <v>36</v>
      </c>
      <c r="C68" s="1">
        <v>110</v>
      </c>
      <c r="D68" s="1"/>
      <c r="E68" s="1">
        <v>86</v>
      </c>
      <c r="F68" s="1">
        <v>10</v>
      </c>
      <c r="G68" s="7">
        <v>0.4</v>
      </c>
      <c r="H68" s="1">
        <v>50</v>
      </c>
      <c r="I68" s="1" t="s">
        <v>37</v>
      </c>
      <c r="J68" s="1">
        <v>86</v>
      </c>
      <c r="K68" s="1">
        <f t="shared" si="7"/>
        <v>0</v>
      </c>
      <c r="L68" s="1"/>
      <c r="M68" s="1"/>
      <c r="N68" s="1"/>
      <c r="O68" s="1">
        <f t="shared" si="1"/>
        <v>17.2</v>
      </c>
      <c r="P68" s="5">
        <f t="shared" si="11"/>
        <v>162</v>
      </c>
      <c r="Q68" s="5"/>
      <c r="R68" s="1"/>
      <c r="S68" s="1">
        <f t="shared" si="3"/>
        <v>10</v>
      </c>
      <c r="T68" s="1">
        <f t="shared" si="4"/>
        <v>0.58139534883720934</v>
      </c>
      <c r="U68" s="1">
        <v>1</v>
      </c>
      <c r="V68" s="1">
        <v>12.2</v>
      </c>
      <c r="W68" s="1">
        <v>9.6</v>
      </c>
      <c r="X68" s="1">
        <v>12.6</v>
      </c>
      <c r="Y68" s="1">
        <v>11.8</v>
      </c>
      <c r="Z68" s="1">
        <v>10.199999999999999</v>
      </c>
      <c r="AA68" s="1">
        <v>5.6</v>
      </c>
      <c r="AB68" s="1">
        <v>10.4</v>
      </c>
      <c r="AC68" s="1">
        <v>10.8</v>
      </c>
      <c r="AD68" s="1">
        <v>9.4</v>
      </c>
      <c r="AE68" s="1"/>
      <c r="AF68" s="1">
        <f>G68*P68</f>
        <v>64.8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109</v>
      </c>
      <c r="B69" s="1" t="s">
        <v>36</v>
      </c>
      <c r="C69" s="1">
        <v>21</v>
      </c>
      <c r="D69" s="1">
        <v>137</v>
      </c>
      <c r="E69" s="1">
        <v>26</v>
      </c>
      <c r="F69" s="1">
        <v>128</v>
      </c>
      <c r="G69" s="7">
        <v>0.41</v>
      </c>
      <c r="H69" s="1">
        <v>50</v>
      </c>
      <c r="I69" s="1" t="s">
        <v>37</v>
      </c>
      <c r="J69" s="1">
        <v>29</v>
      </c>
      <c r="K69" s="1">
        <f t="shared" si="7"/>
        <v>-3</v>
      </c>
      <c r="L69" s="1"/>
      <c r="M69" s="1"/>
      <c r="N69" s="1"/>
      <c r="O69" s="1">
        <f t="shared" si="1"/>
        <v>5.2</v>
      </c>
      <c r="P69" s="5"/>
      <c r="Q69" s="5"/>
      <c r="R69" s="1"/>
      <c r="S69" s="1">
        <f t="shared" si="3"/>
        <v>24.615384615384613</v>
      </c>
      <c r="T69" s="1">
        <f t="shared" si="4"/>
        <v>24.615384615384613</v>
      </c>
      <c r="U69" s="1">
        <v>14.2</v>
      </c>
      <c r="V69" s="1">
        <v>6.2</v>
      </c>
      <c r="W69" s="1">
        <v>7.8</v>
      </c>
      <c r="X69" s="1">
        <v>10.6</v>
      </c>
      <c r="Y69" s="1">
        <v>4.4000000000000004</v>
      </c>
      <c r="Z69" s="1">
        <v>10</v>
      </c>
      <c r="AA69" s="1">
        <v>7.6</v>
      </c>
      <c r="AB69" s="1">
        <v>6.6</v>
      </c>
      <c r="AC69" s="1">
        <v>6</v>
      </c>
      <c r="AD69" s="1">
        <v>5.4</v>
      </c>
      <c r="AE69" s="1"/>
      <c r="AF69" s="1">
        <f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110</v>
      </c>
      <c r="B70" s="1" t="s">
        <v>39</v>
      </c>
      <c r="C70" s="1">
        <v>22.202999999999999</v>
      </c>
      <c r="D70" s="1">
        <v>120.65</v>
      </c>
      <c r="E70" s="1">
        <v>22.196000000000002</v>
      </c>
      <c r="F70" s="1">
        <v>103.64400000000001</v>
      </c>
      <c r="G70" s="7">
        <v>1</v>
      </c>
      <c r="H70" s="1">
        <v>50</v>
      </c>
      <c r="I70" s="1" t="s">
        <v>37</v>
      </c>
      <c r="J70" s="1">
        <v>32</v>
      </c>
      <c r="K70" s="1">
        <f t="shared" ref="K70:K98" si="12">E70-J70</f>
        <v>-9.8039999999999985</v>
      </c>
      <c r="L70" s="1"/>
      <c r="M70" s="1"/>
      <c r="N70" s="1"/>
      <c r="O70" s="1">
        <f t="shared" si="1"/>
        <v>4.4392000000000005</v>
      </c>
      <c r="P70" s="5"/>
      <c r="Q70" s="5"/>
      <c r="R70" s="1"/>
      <c r="S70" s="1">
        <f t="shared" si="3"/>
        <v>23.347449990989364</v>
      </c>
      <c r="T70" s="1">
        <f t="shared" si="4"/>
        <v>23.347449990989364</v>
      </c>
      <c r="U70" s="1">
        <v>12.669600000000001</v>
      </c>
      <c r="V70" s="1">
        <v>5.6351999999999993</v>
      </c>
      <c r="W70" s="1">
        <v>8.3884000000000007</v>
      </c>
      <c r="X70" s="1">
        <v>9.9039999999999999</v>
      </c>
      <c r="Y70" s="1">
        <v>6.2531999999999996</v>
      </c>
      <c r="Z70" s="1">
        <v>12.892799999999999</v>
      </c>
      <c r="AA70" s="1">
        <v>6.2380000000000004</v>
      </c>
      <c r="AB70" s="1">
        <v>0.78339999999999999</v>
      </c>
      <c r="AC70" s="1">
        <v>3.4378000000000002</v>
      </c>
      <c r="AD70" s="1">
        <v>10.918200000000001</v>
      </c>
      <c r="AE70" s="1"/>
      <c r="AF70" s="1">
        <f>G70*P70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111</v>
      </c>
      <c r="B71" s="1" t="s">
        <v>36</v>
      </c>
      <c r="C71" s="1">
        <v>58</v>
      </c>
      <c r="D71" s="1">
        <v>3</v>
      </c>
      <c r="E71" s="1">
        <v>41</v>
      </c>
      <c r="F71" s="1">
        <v>4</v>
      </c>
      <c r="G71" s="7">
        <v>0.3</v>
      </c>
      <c r="H71" s="1">
        <v>50</v>
      </c>
      <c r="I71" s="1" t="s">
        <v>37</v>
      </c>
      <c r="J71" s="1">
        <v>41</v>
      </c>
      <c r="K71" s="1">
        <f t="shared" si="12"/>
        <v>0</v>
      </c>
      <c r="L71" s="1"/>
      <c r="M71" s="1"/>
      <c r="N71" s="1"/>
      <c r="O71" s="1">
        <f t="shared" ref="O71:O98" si="13">E71/5</f>
        <v>8.1999999999999993</v>
      </c>
      <c r="P71" s="5">
        <f t="shared" ref="P71:P72" si="14">9*O71-F71</f>
        <v>69.8</v>
      </c>
      <c r="Q71" s="5"/>
      <c r="R71" s="1"/>
      <c r="S71" s="1">
        <f t="shared" ref="S71:S98" si="15">(F71+P71)/O71</f>
        <v>9</v>
      </c>
      <c r="T71" s="1">
        <f t="shared" ref="T71:T98" si="16">(F71)/O71</f>
        <v>0.48780487804878053</v>
      </c>
      <c r="U71" s="1">
        <v>3.6</v>
      </c>
      <c r="V71" s="1">
        <v>5.4</v>
      </c>
      <c r="W71" s="1">
        <v>2.6</v>
      </c>
      <c r="X71" s="1">
        <v>2.6</v>
      </c>
      <c r="Y71" s="1">
        <v>3.8</v>
      </c>
      <c r="Z71" s="1">
        <v>7.4</v>
      </c>
      <c r="AA71" s="1">
        <v>-0.2</v>
      </c>
      <c r="AB71" s="1">
        <v>5.4</v>
      </c>
      <c r="AC71" s="1">
        <v>7</v>
      </c>
      <c r="AD71" s="1">
        <v>2</v>
      </c>
      <c r="AE71" s="1"/>
      <c r="AF71" s="1">
        <f>G71*P71</f>
        <v>20.939999999999998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112</v>
      </c>
      <c r="B72" s="1" t="s">
        <v>36</v>
      </c>
      <c r="C72" s="1">
        <v>21</v>
      </c>
      <c r="D72" s="1">
        <v>5</v>
      </c>
      <c r="E72" s="1">
        <v>19</v>
      </c>
      <c r="F72" s="1"/>
      <c r="G72" s="7">
        <v>0.18</v>
      </c>
      <c r="H72" s="1">
        <v>50</v>
      </c>
      <c r="I72" s="1" t="s">
        <v>37</v>
      </c>
      <c r="J72" s="1">
        <v>27</v>
      </c>
      <c r="K72" s="1">
        <f t="shared" si="12"/>
        <v>-8</v>
      </c>
      <c r="L72" s="1"/>
      <c r="M72" s="1"/>
      <c r="N72" s="1"/>
      <c r="O72" s="1">
        <f t="shared" si="13"/>
        <v>3.8</v>
      </c>
      <c r="P72" s="5">
        <f t="shared" si="14"/>
        <v>34.199999999999996</v>
      </c>
      <c r="Q72" s="5"/>
      <c r="R72" s="1"/>
      <c r="S72" s="1">
        <f t="shared" si="15"/>
        <v>9</v>
      </c>
      <c r="T72" s="1">
        <f t="shared" si="16"/>
        <v>0</v>
      </c>
      <c r="U72" s="1">
        <v>1.4</v>
      </c>
      <c r="V72" s="1">
        <v>0.8</v>
      </c>
      <c r="W72" s="1">
        <v>1.6</v>
      </c>
      <c r="X72" s="1">
        <v>2</v>
      </c>
      <c r="Y72" s="1">
        <v>1.8</v>
      </c>
      <c r="Z72" s="1">
        <v>1.8</v>
      </c>
      <c r="AA72" s="1">
        <v>1.8</v>
      </c>
      <c r="AB72" s="1">
        <v>1.4</v>
      </c>
      <c r="AC72" s="1">
        <v>1.6</v>
      </c>
      <c r="AD72" s="1">
        <v>1.2</v>
      </c>
      <c r="AE72" s="1"/>
      <c r="AF72" s="1">
        <f>G72*P72</f>
        <v>6.1559999999999988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113</v>
      </c>
      <c r="B73" s="1" t="s">
        <v>39</v>
      </c>
      <c r="C73" s="1">
        <v>24.2</v>
      </c>
      <c r="D73" s="1"/>
      <c r="E73" s="1">
        <v>1.3480000000000001</v>
      </c>
      <c r="F73" s="1">
        <v>22.852</v>
      </c>
      <c r="G73" s="7">
        <v>1</v>
      </c>
      <c r="H73" s="1" t="e">
        <v>#N/A</v>
      </c>
      <c r="I73" s="1" t="s">
        <v>37</v>
      </c>
      <c r="J73" s="1">
        <v>1.3</v>
      </c>
      <c r="K73" s="1">
        <f t="shared" si="12"/>
        <v>4.8000000000000043E-2</v>
      </c>
      <c r="L73" s="1"/>
      <c r="M73" s="1"/>
      <c r="N73" s="1"/>
      <c r="O73" s="1">
        <f t="shared" si="13"/>
        <v>0.26960000000000001</v>
      </c>
      <c r="P73" s="5"/>
      <c r="Q73" s="5"/>
      <c r="R73" s="1"/>
      <c r="S73" s="1">
        <f t="shared" si="15"/>
        <v>84.762611275964389</v>
      </c>
      <c r="T73" s="1">
        <f t="shared" si="16"/>
        <v>84.762611275964389</v>
      </c>
      <c r="U73" s="1">
        <v>0</v>
      </c>
      <c r="V73" s="1">
        <v>2.4224000000000001</v>
      </c>
      <c r="W73" s="1">
        <v>5.6878000000000002</v>
      </c>
      <c r="X73" s="1">
        <v>0.53380000000000005</v>
      </c>
      <c r="Y73" s="1">
        <v>5.1109999999999998</v>
      </c>
      <c r="Z73" s="1">
        <v>2.4054000000000002</v>
      </c>
      <c r="AA73" s="1">
        <v>0.5464</v>
      </c>
      <c r="AB73" s="1">
        <v>3.2732000000000001</v>
      </c>
      <c r="AC73" s="1">
        <v>3.9508000000000001</v>
      </c>
      <c r="AD73" s="1">
        <v>3.2846000000000002</v>
      </c>
      <c r="AE73" s="20" t="s">
        <v>40</v>
      </c>
      <c r="AF73" s="1">
        <f>G73*P73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114</v>
      </c>
      <c r="B74" s="1" t="s">
        <v>36</v>
      </c>
      <c r="C74" s="1"/>
      <c r="D74" s="1">
        <v>8</v>
      </c>
      <c r="E74" s="1"/>
      <c r="F74" s="1">
        <v>8</v>
      </c>
      <c r="G74" s="7">
        <v>0.4</v>
      </c>
      <c r="H74" s="1" t="e">
        <v>#N/A</v>
      </c>
      <c r="I74" s="1" t="s">
        <v>37</v>
      </c>
      <c r="J74" s="1"/>
      <c r="K74" s="1">
        <f t="shared" si="12"/>
        <v>0</v>
      </c>
      <c r="L74" s="1"/>
      <c r="M74" s="1"/>
      <c r="N74" s="1"/>
      <c r="O74" s="1">
        <f t="shared" si="13"/>
        <v>0</v>
      </c>
      <c r="P74" s="5">
        <v>8</v>
      </c>
      <c r="Q74" s="5"/>
      <c r="R74" s="1"/>
      <c r="S74" s="1" t="e">
        <f t="shared" si="15"/>
        <v>#DIV/0!</v>
      </c>
      <c r="T74" s="1" t="e">
        <f t="shared" si="16"/>
        <v>#DIV/0!</v>
      </c>
      <c r="U74" s="1">
        <v>1.2</v>
      </c>
      <c r="V74" s="1">
        <v>0</v>
      </c>
      <c r="W74" s="1">
        <v>0.8</v>
      </c>
      <c r="X74" s="1">
        <v>0.4</v>
      </c>
      <c r="Y74" s="1">
        <v>0.8</v>
      </c>
      <c r="Z74" s="1">
        <v>1</v>
      </c>
      <c r="AA74" s="1">
        <v>0.4</v>
      </c>
      <c r="AB74" s="1">
        <v>1.4</v>
      </c>
      <c r="AC74" s="1">
        <v>1</v>
      </c>
      <c r="AD74" s="1">
        <v>1.2</v>
      </c>
      <c r="AE74" s="1"/>
      <c r="AF74" s="1">
        <f>G74*P74</f>
        <v>3.2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2" t="s">
        <v>115</v>
      </c>
      <c r="B75" s="12" t="s">
        <v>39</v>
      </c>
      <c r="C75" s="12"/>
      <c r="D75" s="12"/>
      <c r="E75" s="12"/>
      <c r="F75" s="12"/>
      <c r="G75" s="13">
        <v>0</v>
      </c>
      <c r="H75" s="12" t="e">
        <v>#N/A</v>
      </c>
      <c r="I75" s="12" t="s">
        <v>37</v>
      </c>
      <c r="J75" s="12"/>
      <c r="K75" s="12">
        <f t="shared" si="12"/>
        <v>0</v>
      </c>
      <c r="L75" s="12"/>
      <c r="M75" s="12"/>
      <c r="N75" s="12"/>
      <c r="O75" s="12">
        <f t="shared" si="13"/>
        <v>0</v>
      </c>
      <c r="P75" s="14"/>
      <c r="Q75" s="14"/>
      <c r="R75" s="12"/>
      <c r="S75" s="12" t="e">
        <f t="shared" si="15"/>
        <v>#DIV/0!</v>
      </c>
      <c r="T75" s="12" t="e">
        <f t="shared" si="16"/>
        <v>#DIV/0!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-0.33839999999999998</v>
      </c>
      <c r="AB75" s="12">
        <v>0.33879999999999999</v>
      </c>
      <c r="AC75" s="12">
        <v>1.016</v>
      </c>
      <c r="AD75" s="12">
        <v>0.50519999999999998</v>
      </c>
      <c r="AE75" s="12" t="s">
        <v>55</v>
      </c>
      <c r="AF75" s="12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2" t="s">
        <v>116</v>
      </c>
      <c r="B76" s="12" t="s">
        <v>36</v>
      </c>
      <c r="C76" s="12"/>
      <c r="D76" s="12"/>
      <c r="E76" s="12"/>
      <c r="F76" s="12"/>
      <c r="G76" s="13">
        <v>0</v>
      </c>
      <c r="H76" s="12" t="e">
        <v>#N/A</v>
      </c>
      <c r="I76" s="12" t="s">
        <v>37</v>
      </c>
      <c r="J76" s="12"/>
      <c r="K76" s="12">
        <f t="shared" si="12"/>
        <v>0</v>
      </c>
      <c r="L76" s="12"/>
      <c r="M76" s="12"/>
      <c r="N76" s="12"/>
      <c r="O76" s="12">
        <f t="shared" si="13"/>
        <v>0</v>
      </c>
      <c r="P76" s="14"/>
      <c r="Q76" s="14"/>
      <c r="R76" s="12"/>
      <c r="S76" s="12" t="e">
        <f t="shared" si="15"/>
        <v>#DIV/0!</v>
      </c>
      <c r="T76" s="12" t="e">
        <f t="shared" si="16"/>
        <v>#DIV/0!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 t="s">
        <v>55</v>
      </c>
      <c r="AF76" s="12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2" t="s">
        <v>117</v>
      </c>
      <c r="B77" s="12" t="s">
        <v>39</v>
      </c>
      <c r="C77" s="12"/>
      <c r="D77" s="12"/>
      <c r="E77" s="12"/>
      <c r="F77" s="12"/>
      <c r="G77" s="13">
        <v>0</v>
      </c>
      <c r="H77" s="12">
        <v>45</v>
      </c>
      <c r="I77" s="12" t="s">
        <v>37</v>
      </c>
      <c r="J77" s="12"/>
      <c r="K77" s="12">
        <f t="shared" si="12"/>
        <v>0</v>
      </c>
      <c r="L77" s="12"/>
      <c r="M77" s="12"/>
      <c r="N77" s="12"/>
      <c r="O77" s="12">
        <f t="shared" si="13"/>
        <v>0</v>
      </c>
      <c r="P77" s="14"/>
      <c r="Q77" s="14"/>
      <c r="R77" s="12"/>
      <c r="S77" s="12" t="e">
        <f t="shared" si="15"/>
        <v>#DIV/0!</v>
      </c>
      <c r="T77" s="12" t="e">
        <f t="shared" si="16"/>
        <v>#DIV/0!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 t="s">
        <v>55</v>
      </c>
      <c r="AF77" s="12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2" t="s">
        <v>118</v>
      </c>
      <c r="B78" s="12" t="s">
        <v>36</v>
      </c>
      <c r="C78" s="12"/>
      <c r="D78" s="12"/>
      <c r="E78" s="12"/>
      <c r="F78" s="12"/>
      <c r="G78" s="13">
        <v>0</v>
      </c>
      <c r="H78" s="12" t="e">
        <v>#N/A</v>
      </c>
      <c r="I78" s="12" t="s">
        <v>37</v>
      </c>
      <c r="J78" s="12"/>
      <c r="K78" s="12">
        <f t="shared" si="12"/>
        <v>0</v>
      </c>
      <c r="L78" s="12"/>
      <c r="M78" s="12"/>
      <c r="N78" s="12"/>
      <c r="O78" s="12">
        <f t="shared" si="13"/>
        <v>0</v>
      </c>
      <c r="P78" s="14"/>
      <c r="Q78" s="14"/>
      <c r="R78" s="12"/>
      <c r="S78" s="12" t="e">
        <f t="shared" si="15"/>
        <v>#DIV/0!</v>
      </c>
      <c r="T78" s="12" t="e">
        <f t="shared" si="16"/>
        <v>#DIV/0!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 t="s">
        <v>55</v>
      </c>
      <c r="AF78" s="12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2" t="s">
        <v>119</v>
      </c>
      <c r="B79" s="12" t="s">
        <v>36</v>
      </c>
      <c r="C79" s="12"/>
      <c r="D79" s="12"/>
      <c r="E79" s="12"/>
      <c r="F79" s="12"/>
      <c r="G79" s="13">
        <v>0</v>
      </c>
      <c r="H79" s="12">
        <v>50</v>
      </c>
      <c r="I79" s="12" t="s">
        <v>37</v>
      </c>
      <c r="J79" s="12"/>
      <c r="K79" s="12">
        <f t="shared" si="12"/>
        <v>0</v>
      </c>
      <c r="L79" s="12"/>
      <c r="M79" s="12"/>
      <c r="N79" s="12"/>
      <c r="O79" s="12">
        <f t="shared" si="13"/>
        <v>0</v>
      </c>
      <c r="P79" s="14"/>
      <c r="Q79" s="14"/>
      <c r="R79" s="12"/>
      <c r="S79" s="12" t="e">
        <f t="shared" si="15"/>
        <v>#DIV/0!</v>
      </c>
      <c r="T79" s="12" t="e">
        <f t="shared" si="16"/>
        <v>#DIV/0!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0.2</v>
      </c>
      <c r="AE79" s="12" t="s">
        <v>55</v>
      </c>
      <c r="AF79" s="12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2" t="s">
        <v>120</v>
      </c>
      <c r="B80" s="12" t="s">
        <v>39</v>
      </c>
      <c r="C80" s="12"/>
      <c r="D80" s="12"/>
      <c r="E80" s="12"/>
      <c r="F80" s="12"/>
      <c r="G80" s="13">
        <v>0</v>
      </c>
      <c r="H80" s="12">
        <v>120</v>
      </c>
      <c r="I80" s="12" t="s">
        <v>37</v>
      </c>
      <c r="J80" s="12"/>
      <c r="K80" s="12">
        <f t="shared" si="12"/>
        <v>0</v>
      </c>
      <c r="L80" s="12"/>
      <c r="M80" s="12"/>
      <c r="N80" s="12"/>
      <c r="O80" s="12">
        <f t="shared" si="13"/>
        <v>0</v>
      </c>
      <c r="P80" s="14"/>
      <c r="Q80" s="14"/>
      <c r="R80" s="12"/>
      <c r="S80" s="12" t="e">
        <f t="shared" si="15"/>
        <v>#DIV/0!</v>
      </c>
      <c r="T80" s="12" t="e">
        <f t="shared" si="16"/>
        <v>#DIV/0!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 t="s">
        <v>55</v>
      </c>
      <c r="AF80" s="12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36</v>
      </c>
      <c r="C81" s="1">
        <v>89</v>
      </c>
      <c r="D81" s="1">
        <v>73</v>
      </c>
      <c r="E81" s="1">
        <v>72</v>
      </c>
      <c r="F81" s="1">
        <v>76</v>
      </c>
      <c r="G81" s="7">
        <v>0.35</v>
      </c>
      <c r="H81" s="1">
        <v>50</v>
      </c>
      <c r="I81" s="1" t="s">
        <v>37</v>
      </c>
      <c r="J81" s="1">
        <v>76</v>
      </c>
      <c r="K81" s="1">
        <f t="shared" si="12"/>
        <v>-4</v>
      </c>
      <c r="L81" s="1"/>
      <c r="M81" s="1"/>
      <c r="N81" s="1"/>
      <c r="O81" s="1">
        <f t="shared" si="13"/>
        <v>14.4</v>
      </c>
      <c r="P81" s="5">
        <f t="shared" ref="P81:P84" si="17">14*O81-F81</f>
        <v>125.6</v>
      </c>
      <c r="Q81" s="5"/>
      <c r="R81" s="1"/>
      <c r="S81" s="1">
        <f t="shared" si="15"/>
        <v>14</v>
      </c>
      <c r="T81" s="1">
        <f t="shared" si="16"/>
        <v>5.2777777777777777</v>
      </c>
      <c r="U81" s="1">
        <v>9.8000000000000007</v>
      </c>
      <c r="V81" s="1">
        <v>9.4</v>
      </c>
      <c r="W81" s="1">
        <v>10.6</v>
      </c>
      <c r="X81" s="1">
        <v>11.2</v>
      </c>
      <c r="Y81" s="1">
        <v>11.4</v>
      </c>
      <c r="Z81" s="1">
        <v>11.4</v>
      </c>
      <c r="AA81" s="1">
        <v>9.6</v>
      </c>
      <c r="AB81" s="1">
        <v>18</v>
      </c>
      <c r="AC81" s="1">
        <v>9.8000000000000007</v>
      </c>
      <c r="AD81" s="1">
        <v>12.2</v>
      </c>
      <c r="AE81" s="1"/>
      <c r="AF81" s="1">
        <f>G81*P81</f>
        <v>43.959999999999994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122</v>
      </c>
      <c r="B82" s="1" t="s">
        <v>39</v>
      </c>
      <c r="C82" s="1">
        <v>89.319000000000003</v>
      </c>
      <c r="D82" s="1">
        <v>119.045</v>
      </c>
      <c r="E82" s="1">
        <v>69.165999999999997</v>
      </c>
      <c r="F82" s="1">
        <v>138.56800000000001</v>
      </c>
      <c r="G82" s="7">
        <v>1</v>
      </c>
      <c r="H82" s="1">
        <v>50</v>
      </c>
      <c r="I82" s="1" t="s">
        <v>37</v>
      </c>
      <c r="J82" s="1">
        <v>63.7</v>
      </c>
      <c r="K82" s="1">
        <f t="shared" si="12"/>
        <v>5.465999999999994</v>
      </c>
      <c r="L82" s="1"/>
      <c r="M82" s="1"/>
      <c r="N82" s="1"/>
      <c r="O82" s="1">
        <f t="shared" si="13"/>
        <v>13.8332</v>
      </c>
      <c r="P82" s="5">
        <f t="shared" si="17"/>
        <v>55.096799999999973</v>
      </c>
      <c r="Q82" s="5"/>
      <c r="R82" s="1"/>
      <c r="S82" s="1">
        <f t="shared" si="15"/>
        <v>14</v>
      </c>
      <c r="T82" s="1">
        <f t="shared" si="16"/>
        <v>10.0170604054015</v>
      </c>
      <c r="U82" s="1">
        <v>14.5022</v>
      </c>
      <c r="V82" s="1">
        <v>11.5022</v>
      </c>
      <c r="W82" s="1">
        <v>11.940799999999999</v>
      </c>
      <c r="X82" s="1">
        <v>15.6934</v>
      </c>
      <c r="Y82" s="1">
        <v>16.3872</v>
      </c>
      <c r="Z82" s="1">
        <v>15.0936</v>
      </c>
      <c r="AA82" s="1">
        <v>15.3438</v>
      </c>
      <c r="AB82" s="1">
        <v>15.9466</v>
      </c>
      <c r="AC82" s="1">
        <v>9.6205999999999996</v>
      </c>
      <c r="AD82" s="1">
        <v>22.992000000000001</v>
      </c>
      <c r="AE82" s="1"/>
      <c r="AF82" s="1">
        <f>G82*P82</f>
        <v>55.096799999999973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123</v>
      </c>
      <c r="B83" s="1" t="s">
        <v>36</v>
      </c>
      <c r="C83" s="1">
        <v>139</v>
      </c>
      <c r="D83" s="1">
        <v>147</v>
      </c>
      <c r="E83" s="1">
        <v>130</v>
      </c>
      <c r="F83" s="1">
        <v>141</v>
      </c>
      <c r="G83" s="7">
        <v>0.35</v>
      </c>
      <c r="H83" s="1">
        <v>50</v>
      </c>
      <c r="I83" s="1" t="s">
        <v>37</v>
      </c>
      <c r="J83" s="1">
        <v>134</v>
      </c>
      <c r="K83" s="1">
        <f t="shared" si="12"/>
        <v>-4</v>
      </c>
      <c r="L83" s="1"/>
      <c r="M83" s="1"/>
      <c r="N83" s="1"/>
      <c r="O83" s="1">
        <f t="shared" si="13"/>
        <v>26</v>
      </c>
      <c r="P83" s="5">
        <f t="shared" si="17"/>
        <v>223</v>
      </c>
      <c r="Q83" s="5"/>
      <c r="R83" s="1"/>
      <c r="S83" s="1">
        <f t="shared" si="15"/>
        <v>14</v>
      </c>
      <c r="T83" s="1">
        <f t="shared" si="16"/>
        <v>5.4230769230769234</v>
      </c>
      <c r="U83" s="1">
        <v>18.399999999999999</v>
      </c>
      <c r="V83" s="1">
        <v>15.4</v>
      </c>
      <c r="W83" s="1">
        <v>19.399999999999999</v>
      </c>
      <c r="X83" s="1">
        <v>12.4</v>
      </c>
      <c r="Y83" s="1">
        <v>17.600000000000001</v>
      </c>
      <c r="Z83" s="1">
        <v>13</v>
      </c>
      <c r="AA83" s="1">
        <v>0.8</v>
      </c>
      <c r="AB83" s="1">
        <v>12</v>
      </c>
      <c r="AC83" s="1">
        <v>20</v>
      </c>
      <c r="AD83" s="1">
        <v>10.6</v>
      </c>
      <c r="AE83" s="1"/>
      <c r="AF83" s="1">
        <f>G83*P83</f>
        <v>78.05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124</v>
      </c>
      <c r="B84" s="1" t="s">
        <v>36</v>
      </c>
      <c r="C84" s="1">
        <v>63</v>
      </c>
      <c r="D84" s="1">
        <v>1</v>
      </c>
      <c r="E84" s="1">
        <v>20</v>
      </c>
      <c r="F84" s="1">
        <v>41</v>
      </c>
      <c r="G84" s="7">
        <v>0.3</v>
      </c>
      <c r="H84" s="1">
        <v>45</v>
      </c>
      <c r="I84" s="1" t="s">
        <v>37</v>
      </c>
      <c r="J84" s="1">
        <v>22</v>
      </c>
      <c r="K84" s="1">
        <f t="shared" si="12"/>
        <v>-2</v>
      </c>
      <c r="L84" s="1"/>
      <c r="M84" s="1"/>
      <c r="N84" s="1"/>
      <c r="O84" s="1">
        <f t="shared" si="13"/>
        <v>4</v>
      </c>
      <c r="P84" s="5">
        <f>13*O84-F84</f>
        <v>11</v>
      </c>
      <c r="Q84" s="5"/>
      <c r="R84" s="1"/>
      <c r="S84" s="1">
        <f t="shared" si="15"/>
        <v>13</v>
      </c>
      <c r="T84" s="1">
        <f t="shared" si="16"/>
        <v>10.25</v>
      </c>
      <c r="U84" s="1">
        <v>1</v>
      </c>
      <c r="V84" s="1">
        <v>0.4</v>
      </c>
      <c r="W84" s="1">
        <v>0.8</v>
      </c>
      <c r="X84" s="1">
        <v>5.6</v>
      </c>
      <c r="Y84" s="1">
        <v>4.8</v>
      </c>
      <c r="Z84" s="1">
        <v>0</v>
      </c>
      <c r="AA84" s="1">
        <v>8</v>
      </c>
      <c r="AB84" s="1">
        <v>0.4</v>
      </c>
      <c r="AC84" s="1">
        <v>0</v>
      </c>
      <c r="AD84" s="1">
        <v>0</v>
      </c>
      <c r="AE84" s="22" t="s">
        <v>49</v>
      </c>
      <c r="AF84" s="1">
        <f>G84*P84</f>
        <v>3.3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2" t="s">
        <v>125</v>
      </c>
      <c r="B85" s="12" t="s">
        <v>36</v>
      </c>
      <c r="C85" s="12"/>
      <c r="D85" s="12"/>
      <c r="E85" s="12"/>
      <c r="F85" s="12"/>
      <c r="G85" s="13">
        <v>0</v>
      </c>
      <c r="H85" s="12" t="e">
        <v>#N/A</v>
      </c>
      <c r="I85" s="12" t="s">
        <v>37</v>
      </c>
      <c r="J85" s="12"/>
      <c r="K85" s="12">
        <f t="shared" si="12"/>
        <v>0</v>
      </c>
      <c r="L85" s="12"/>
      <c r="M85" s="12"/>
      <c r="N85" s="12"/>
      <c r="O85" s="12">
        <f t="shared" si="13"/>
        <v>0</v>
      </c>
      <c r="P85" s="14"/>
      <c r="Q85" s="14"/>
      <c r="R85" s="12"/>
      <c r="S85" s="12" t="e">
        <f t="shared" si="15"/>
        <v>#DIV/0!</v>
      </c>
      <c r="T85" s="12" t="e">
        <f t="shared" si="16"/>
        <v>#DIV/0!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 t="s">
        <v>55</v>
      </c>
      <c r="AF85" s="12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2" t="s">
        <v>126</v>
      </c>
      <c r="B86" s="12" t="s">
        <v>36</v>
      </c>
      <c r="C86" s="12"/>
      <c r="D86" s="12"/>
      <c r="E86" s="12"/>
      <c r="F86" s="12"/>
      <c r="G86" s="13">
        <v>0</v>
      </c>
      <c r="H86" s="12" t="e">
        <v>#N/A</v>
      </c>
      <c r="I86" s="12" t="s">
        <v>37</v>
      </c>
      <c r="J86" s="12"/>
      <c r="K86" s="12">
        <f t="shared" si="12"/>
        <v>0</v>
      </c>
      <c r="L86" s="12"/>
      <c r="M86" s="12"/>
      <c r="N86" s="12"/>
      <c r="O86" s="12">
        <f t="shared" si="13"/>
        <v>0</v>
      </c>
      <c r="P86" s="14"/>
      <c r="Q86" s="14"/>
      <c r="R86" s="12"/>
      <c r="S86" s="12" t="e">
        <f t="shared" si="15"/>
        <v>#DIV/0!</v>
      </c>
      <c r="T86" s="12" t="e">
        <f t="shared" si="16"/>
        <v>#DIV/0!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 t="s">
        <v>55</v>
      </c>
      <c r="AF86" s="12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2" t="s">
        <v>127</v>
      </c>
      <c r="B87" s="12" t="s">
        <v>36</v>
      </c>
      <c r="C87" s="12"/>
      <c r="D87" s="12"/>
      <c r="E87" s="12"/>
      <c r="F87" s="12"/>
      <c r="G87" s="13">
        <v>0</v>
      </c>
      <c r="H87" s="12" t="e">
        <v>#N/A</v>
      </c>
      <c r="I87" s="12" t="s">
        <v>37</v>
      </c>
      <c r="J87" s="12"/>
      <c r="K87" s="12">
        <f t="shared" si="12"/>
        <v>0</v>
      </c>
      <c r="L87" s="12"/>
      <c r="M87" s="12"/>
      <c r="N87" s="12"/>
      <c r="O87" s="12">
        <f t="shared" si="13"/>
        <v>0</v>
      </c>
      <c r="P87" s="14"/>
      <c r="Q87" s="14"/>
      <c r="R87" s="12"/>
      <c r="S87" s="12" t="e">
        <f t="shared" si="15"/>
        <v>#DIV/0!</v>
      </c>
      <c r="T87" s="12" t="e">
        <f t="shared" si="16"/>
        <v>#DIV/0!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 t="s">
        <v>55</v>
      </c>
      <c r="AF87" s="12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2" t="s">
        <v>128</v>
      </c>
      <c r="B88" s="12" t="s">
        <v>36</v>
      </c>
      <c r="C88" s="12"/>
      <c r="D88" s="12"/>
      <c r="E88" s="12"/>
      <c r="F88" s="12"/>
      <c r="G88" s="13">
        <v>0</v>
      </c>
      <c r="H88" s="12" t="e">
        <v>#N/A</v>
      </c>
      <c r="I88" s="12" t="s">
        <v>37</v>
      </c>
      <c r="J88" s="12"/>
      <c r="K88" s="12">
        <f t="shared" si="12"/>
        <v>0</v>
      </c>
      <c r="L88" s="12"/>
      <c r="M88" s="12"/>
      <c r="N88" s="12"/>
      <c r="O88" s="12">
        <f t="shared" si="13"/>
        <v>0</v>
      </c>
      <c r="P88" s="14"/>
      <c r="Q88" s="14"/>
      <c r="R88" s="12"/>
      <c r="S88" s="12" t="e">
        <f t="shared" si="15"/>
        <v>#DIV/0!</v>
      </c>
      <c r="T88" s="12" t="e">
        <f t="shared" si="16"/>
        <v>#DIV/0!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 t="s">
        <v>55</v>
      </c>
      <c r="AF88" s="12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129</v>
      </c>
      <c r="B89" s="1" t="s">
        <v>36</v>
      </c>
      <c r="C89" s="1">
        <v>15</v>
      </c>
      <c r="D89" s="1"/>
      <c r="E89" s="1">
        <v>4</v>
      </c>
      <c r="F89" s="1">
        <v>11</v>
      </c>
      <c r="G89" s="7">
        <v>0.18</v>
      </c>
      <c r="H89" s="1">
        <v>120</v>
      </c>
      <c r="I89" s="1" t="s">
        <v>37</v>
      </c>
      <c r="J89" s="1">
        <v>4</v>
      </c>
      <c r="K89" s="1">
        <f t="shared" si="12"/>
        <v>0</v>
      </c>
      <c r="L89" s="1"/>
      <c r="M89" s="1"/>
      <c r="N89" s="1"/>
      <c r="O89" s="1">
        <f t="shared" si="13"/>
        <v>0.8</v>
      </c>
      <c r="P89" s="5"/>
      <c r="Q89" s="5"/>
      <c r="R89" s="1"/>
      <c r="S89" s="1">
        <f t="shared" si="15"/>
        <v>13.75</v>
      </c>
      <c r="T89" s="1">
        <f t="shared" si="16"/>
        <v>13.75</v>
      </c>
      <c r="U89" s="1">
        <v>1.6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130</v>
      </c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36</v>
      </c>
      <c r="C90" s="1">
        <v>31</v>
      </c>
      <c r="D90" s="1">
        <v>8</v>
      </c>
      <c r="E90" s="1">
        <v>25</v>
      </c>
      <c r="F90" s="1">
        <v>12</v>
      </c>
      <c r="G90" s="7">
        <v>0.28000000000000003</v>
      </c>
      <c r="H90" s="1">
        <v>45</v>
      </c>
      <c r="I90" s="1" t="s">
        <v>37</v>
      </c>
      <c r="J90" s="1">
        <v>25</v>
      </c>
      <c r="K90" s="1">
        <f t="shared" si="12"/>
        <v>0</v>
      </c>
      <c r="L90" s="1"/>
      <c r="M90" s="1"/>
      <c r="N90" s="1"/>
      <c r="O90" s="1">
        <f t="shared" si="13"/>
        <v>5</v>
      </c>
      <c r="P90" s="5">
        <f>11*O90-F90</f>
        <v>43</v>
      </c>
      <c r="Q90" s="5"/>
      <c r="R90" s="1"/>
      <c r="S90" s="1">
        <f t="shared" si="15"/>
        <v>11</v>
      </c>
      <c r="T90" s="1">
        <f t="shared" si="16"/>
        <v>2.4</v>
      </c>
      <c r="U90" s="1">
        <v>2.4</v>
      </c>
      <c r="V90" s="1">
        <v>3</v>
      </c>
      <c r="W90" s="1">
        <v>2</v>
      </c>
      <c r="X90" s="1">
        <v>2.8</v>
      </c>
      <c r="Y90" s="1">
        <v>2.6</v>
      </c>
      <c r="Z90" s="1">
        <v>3.2</v>
      </c>
      <c r="AA90" s="1">
        <v>2.6</v>
      </c>
      <c r="AB90" s="1">
        <v>3.2</v>
      </c>
      <c r="AC90" s="1">
        <v>0</v>
      </c>
      <c r="AD90" s="1">
        <v>0</v>
      </c>
      <c r="AE90" s="1"/>
      <c r="AF90" s="1">
        <f>G90*P90</f>
        <v>12.040000000000001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132</v>
      </c>
      <c r="B91" s="1" t="s">
        <v>36</v>
      </c>
      <c r="C91" s="1">
        <v>82</v>
      </c>
      <c r="D91" s="1">
        <v>104</v>
      </c>
      <c r="E91" s="1">
        <v>84</v>
      </c>
      <c r="F91" s="1">
        <v>94</v>
      </c>
      <c r="G91" s="7">
        <v>0.28000000000000003</v>
      </c>
      <c r="H91" s="1">
        <v>45</v>
      </c>
      <c r="I91" s="1" t="s">
        <v>37</v>
      </c>
      <c r="J91" s="1">
        <v>83</v>
      </c>
      <c r="K91" s="1">
        <f t="shared" si="12"/>
        <v>1</v>
      </c>
      <c r="L91" s="1"/>
      <c r="M91" s="1"/>
      <c r="N91" s="1"/>
      <c r="O91" s="1">
        <f t="shared" si="13"/>
        <v>16.8</v>
      </c>
      <c r="P91" s="5">
        <f t="shared" ref="P89:P95" si="18">14*O91-F91</f>
        <v>141.20000000000002</v>
      </c>
      <c r="Q91" s="5"/>
      <c r="R91" s="1"/>
      <c r="S91" s="1">
        <f t="shared" si="15"/>
        <v>14</v>
      </c>
      <c r="T91" s="1">
        <f t="shared" si="16"/>
        <v>5.5952380952380949</v>
      </c>
      <c r="U91" s="1">
        <v>12.4</v>
      </c>
      <c r="V91" s="1">
        <v>10.199999999999999</v>
      </c>
      <c r="W91" s="1">
        <v>12.6</v>
      </c>
      <c r="X91" s="1">
        <v>13.4</v>
      </c>
      <c r="Y91" s="1">
        <v>17.2</v>
      </c>
      <c r="Z91" s="1">
        <v>15.8</v>
      </c>
      <c r="AA91" s="1">
        <v>0.8</v>
      </c>
      <c r="AB91" s="1">
        <v>0</v>
      </c>
      <c r="AC91" s="1">
        <v>0</v>
      </c>
      <c r="AD91" s="1">
        <v>0</v>
      </c>
      <c r="AE91" s="1"/>
      <c r="AF91" s="1">
        <f>G91*P91</f>
        <v>39.536000000000008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133</v>
      </c>
      <c r="B92" s="1" t="s">
        <v>36</v>
      </c>
      <c r="C92" s="1">
        <v>56</v>
      </c>
      <c r="D92" s="1">
        <v>64</v>
      </c>
      <c r="E92" s="1">
        <v>53</v>
      </c>
      <c r="F92" s="1">
        <v>58</v>
      </c>
      <c r="G92" s="7">
        <v>0.28000000000000003</v>
      </c>
      <c r="H92" s="1">
        <v>45</v>
      </c>
      <c r="I92" s="1" t="s">
        <v>37</v>
      </c>
      <c r="J92" s="1">
        <v>78</v>
      </c>
      <c r="K92" s="1">
        <f t="shared" si="12"/>
        <v>-25</v>
      </c>
      <c r="L92" s="1"/>
      <c r="M92" s="1"/>
      <c r="N92" s="1"/>
      <c r="O92" s="1">
        <f t="shared" si="13"/>
        <v>10.6</v>
      </c>
      <c r="P92" s="5">
        <f t="shared" si="18"/>
        <v>90.4</v>
      </c>
      <c r="Q92" s="5"/>
      <c r="R92" s="1"/>
      <c r="S92" s="1">
        <f t="shared" si="15"/>
        <v>14.000000000000002</v>
      </c>
      <c r="T92" s="1">
        <f t="shared" si="16"/>
        <v>5.4716981132075473</v>
      </c>
      <c r="U92" s="1">
        <v>7.2</v>
      </c>
      <c r="V92" s="1">
        <v>6.2</v>
      </c>
      <c r="W92" s="1">
        <v>6.6</v>
      </c>
      <c r="X92" s="1">
        <v>5</v>
      </c>
      <c r="Y92" s="1">
        <v>8.6</v>
      </c>
      <c r="Z92" s="1">
        <v>10</v>
      </c>
      <c r="AA92" s="1">
        <v>2.8</v>
      </c>
      <c r="AB92" s="1">
        <v>9.1999999999999993</v>
      </c>
      <c r="AC92" s="1">
        <v>0</v>
      </c>
      <c r="AD92" s="1">
        <v>0</v>
      </c>
      <c r="AE92" s="1"/>
      <c r="AF92" s="1">
        <f>G92*P92</f>
        <v>25.312000000000005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134</v>
      </c>
      <c r="B93" s="1" t="s">
        <v>36</v>
      </c>
      <c r="C93" s="1">
        <v>38</v>
      </c>
      <c r="D93" s="1">
        <v>48</v>
      </c>
      <c r="E93" s="1">
        <v>37</v>
      </c>
      <c r="F93" s="1">
        <v>48</v>
      </c>
      <c r="G93" s="7">
        <v>0.28000000000000003</v>
      </c>
      <c r="H93" s="1">
        <v>50</v>
      </c>
      <c r="I93" s="1" t="s">
        <v>37</v>
      </c>
      <c r="J93" s="1">
        <v>37</v>
      </c>
      <c r="K93" s="1">
        <f t="shared" si="12"/>
        <v>0</v>
      </c>
      <c r="L93" s="1"/>
      <c r="M93" s="1"/>
      <c r="N93" s="1"/>
      <c r="O93" s="1">
        <f t="shared" si="13"/>
        <v>7.4</v>
      </c>
      <c r="P93" s="5">
        <f t="shared" si="18"/>
        <v>55.600000000000009</v>
      </c>
      <c r="Q93" s="5"/>
      <c r="R93" s="1"/>
      <c r="S93" s="1">
        <f t="shared" si="15"/>
        <v>14</v>
      </c>
      <c r="T93" s="1">
        <f t="shared" si="16"/>
        <v>6.486486486486486</v>
      </c>
      <c r="U93" s="1">
        <v>5.4</v>
      </c>
      <c r="V93" s="1">
        <v>4.8</v>
      </c>
      <c r="W93" s="1">
        <v>2.4</v>
      </c>
      <c r="X93" s="1">
        <v>4.4000000000000004</v>
      </c>
      <c r="Y93" s="1">
        <v>2.6</v>
      </c>
      <c r="Z93" s="1">
        <v>4.4000000000000004</v>
      </c>
      <c r="AA93" s="1">
        <v>6</v>
      </c>
      <c r="AB93" s="1">
        <v>6</v>
      </c>
      <c r="AC93" s="1">
        <v>2.2000000000000002</v>
      </c>
      <c r="AD93" s="1">
        <v>0</v>
      </c>
      <c r="AE93" s="1"/>
      <c r="AF93" s="1">
        <f>G93*P93</f>
        <v>15.568000000000003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135</v>
      </c>
      <c r="B94" s="1" t="s">
        <v>36</v>
      </c>
      <c r="C94" s="1">
        <v>18</v>
      </c>
      <c r="D94" s="1"/>
      <c r="E94" s="1">
        <v>15</v>
      </c>
      <c r="F94" s="1">
        <v>2</v>
      </c>
      <c r="G94" s="7">
        <v>0.33</v>
      </c>
      <c r="H94" s="1">
        <v>45</v>
      </c>
      <c r="I94" s="1" t="s">
        <v>37</v>
      </c>
      <c r="J94" s="1">
        <v>15</v>
      </c>
      <c r="K94" s="1">
        <f t="shared" si="12"/>
        <v>0</v>
      </c>
      <c r="L94" s="1"/>
      <c r="M94" s="1"/>
      <c r="N94" s="1"/>
      <c r="O94" s="1">
        <f t="shared" si="13"/>
        <v>3</v>
      </c>
      <c r="P94" s="5">
        <f>10*O94-F94</f>
        <v>28</v>
      </c>
      <c r="Q94" s="5"/>
      <c r="R94" s="1"/>
      <c r="S94" s="1">
        <f t="shared" si="15"/>
        <v>10</v>
      </c>
      <c r="T94" s="1">
        <f t="shared" si="16"/>
        <v>0.66666666666666663</v>
      </c>
      <c r="U94" s="1">
        <v>1</v>
      </c>
      <c r="V94" s="1">
        <v>1.2</v>
      </c>
      <c r="W94" s="1">
        <v>0</v>
      </c>
      <c r="X94" s="1">
        <v>1.8</v>
      </c>
      <c r="Y94" s="1">
        <v>1.6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136</v>
      </c>
      <c r="AF94" s="1">
        <f>G94*P94</f>
        <v>9.24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137</v>
      </c>
      <c r="B95" s="1" t="s">
        <v>36</v>
      </c>
      <c r="C95" s="1">
        <v>79</v>
      </c>
      <c r="D95" s="1"/>
      <c r="E95" s="1">
        <v>32</v>
      </c>
      <c r="F95" s="1">
        <v>42</v>
      </c>
      <c r="G95" s="7">
        <v>0.3</v>
      </c>
      <c r="H95" s="1" t="e">
        <v>#N/A</v>
      </c>
      <c r="I95" s="1" t="s">
        <v>37</v>
      </c>
      <c r="J95" s="1">
        <v>32</v>
      </c>
      <c r="K95" s="1">
        <f t="shared" si="12"/>
        <v>0</v>
      </c>
      <c r="L95" s="1"/>
      <c r="M95" s="1"/>
      <c r="N95" s="1"/>
      <c r="O95" s="1">
        <f t="shared" si="13"/>
        <v>6.4</v>
      </c>
      <c r="P95" s="5">
        <f t="shared" si="18"/>
        <v>47.600000000000009</v>
      </c>
      <c r="Q95" s="5"/>
      <c r="R95" s="1"/>
      <c r="S95" s="1">
        <f t="shared" si="15"/>
        <v>14</v>
      </c>
      <c r="T95" s="1">
        <f t="shared" si="16"/>
        <v>6.5625</v>
      </c>
      <c r="U95" s="1">
        <v>2.8</v>
      </c>
      <c r="V95" s="1">
        <v>0.8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21" t="s">
        <v>130</v>
      </c>
      <c r="AF95" s="1">
        <f>G95*P95</f>
        <v>14.280000000000003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5" t="s">
        <v>138</v>
      </c>
      <c r="B96" s="15" t="s">
        <v>39</v>
      </c>
      <c r="C96" s="15"/>
      <c r="D96" s="15">
        <v>18.768000000000001</v>
      </c>
      <c r="E96" s="15"/>
      <c r="F96" s="15">
        <v>18.768000000000001</v>
      </c>
      <c r="G96" s="16">
        <v>0</v>
      </c>
      <c r="H96" s="15" t="e">
        <v>#N/A</v>
      </c>
      <c r="I96" s="15" t="s">
        <v>142</v>
      </c>
      <c r="J96" s="15"/>
      <c r="K96" s="15">
        <f t="shared" si="12"/>
        <v>0</v>
      </c>
      <c r="L96" s="15"/>
      <c r="M96" s="15"/>
      <c r="N96" s="15"/>
      <c r="O96" s="15">
        <f t="shared" si="13"/>
        <v>0</v>
      </c>
      <c r="P96" s="17"/>
      <c r="Q96" s="17"/>
      <c r="R96" s="15"/>
      <c r="S96" s="15" t="e">
        <f t="shared" si="15"/>
        <v>#DIV/0!</v>
      </c>
      <c r="T96" s="15" t="e">
        <f t="shared" si="16"/>
        <v>#DIV/0!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/>
      <c r="AF96" s="15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8" t="s">
        <v>139</v>
      </c>
      <c r="B97" s="12" t="s">
        <v>36</v>
      </c>
      <c r="C97" s="12">
        <v>20</v>
      </c>
      <c r="D97" s="12">
        <v>1</v>
      </c>
      <c r="E97" s="19">
        <v>8</v>
      </c>
      <c r="F97" s="19">
        <v>5</v>
      </c>
      <c r="G97" s="13">
        <v>0</v>
      </c>
      <c r="H97" s="12" t="e">
        <v>#N/A</v>
      </c>
      <c r="I97" s="12" t="s">
        <v>140</v>
      </c>
      <c r="J97" s="12">
        <v>10</v>
      </c>
      <c r="K97" s="12">
        <f t="shared" si="12"/>
        <v>-2</v>
      </c>
      <c r="L97" s="12"/>
      <c r="M97" s="12"/>
      <c r="N97" s="12"/>
      <c r="O97" s="12">
        <f t="shared" si="13"/>
        <v>1.6</v>
      </c>
      <c r="P97" s="14"/>
      <c r="Q97" s="14"/>
      <c r="R97" s="12"/>
      <c r="S97" s="12">
        <f t="shared" si="15"/>
        <v>3.125</v>
      </c>
      <c r="T97" s="12">
        <f t="shared" si="16"/>
        <v>3.125</v>
      </c>
      <c r="U97" s="12">
        <v>1.6</v>
      </c>
      <c r="V97" s="12">
        <v>1.2</v>
      </c>
      <c r="W97" s="12">
        <v>1.4</v>
      </c>
      <c r="X97" s="12">
        <v>2.8</v>
      </c>
      <c r="Y97" s="12">
        <v>5.8</v>
      </c>
      <c r="Z97" s="12">
        <v>2.2000000000000002</v>
      </c>
      <c r="AA97" s="12">
        <v>0.6</v>
      </c>
      <c r="AB97" s="12">
        <v>0</v>
      </c>
      <c r="AC97" s="12">
        <v>0</v>
      </c>
      <c r="AD97" s="12">
        <v>0</v>
      </c>
      <c r="AE97" s="12"/>
      <c r="AF97" s="12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2" t="s">
        <v>141</v>
      </c>
      <c r="B98" s="12" t="s">
        <v>39</v>
      </c>
      <c r="C98" s="12">
        <v>16.251999999999999</v>
      </c>
      <c r="D98" s="12"/>
      <c r="E98" s="19">
        <v>11.026</v>
      </c>
      <c r="F98" s="12">
        <v>0.49099999999999999</v>
      </c>
      <c r="G98" s="13">
        <v>0</v>
      </c>
      <c r="H98" s="12" t="e">
        <v>#N/A</v>
      </c>
      <c r="I98" s="12" t="s">
        <v>140</v>
      </c>
      <c r="J98" s="12">
        <v>10.5</v>
      </c>
      <c r="K98" s="12">
        <f t="shared" si="12"/>
        <v>0.5259999999999998</v>
      </c>
      <c r="L98" s="12"/>
      <c r="M98" s="12"/>
      <c r="N98" s="12"/>
      <c r="O98" s="12">
        <f t="shared" si="13"/>
        <v>2.2052</v>
      </c>
      <c r="P98" s="14"/>
      <c r="Q98" s="14"/>
      <c r="R98" s="12"/>
      <c r="S98" s="12">
        <f t="shared" si="15"/>
        <v>0.22265554144748775</v>
      </c>
      <c r="T98" s="12">
        <f t="shared" si="16"/>
        <v>0.22265554144748775</v>
      </c>
      <c r="U98" s="12">
        <v>1.2636000000000001</v>
      </c>
      <c r="V98" s="12">
        <v>1.2494000000000001</v>
      </c>
      <c r="W98" s="12">
        <v>1.2607999999999999</v>
      </c>
      <c r="X98" s="12">
        <v>1.2672000000000001</v>
      </c>
      <c r="Y98" s="12">
        <v>0</v>
      </c>
      <c r="Z98" s="12">
        <v>5.1543999999999999</v>
      </c>
      <c r="AA98" s="12">
        <v>3.0251999999999999</v>
      </c>
      <c r="AB98" s="12">
        <v>0</v>
      </c>
      <c r="AC98" s="12">
        <v>0</v>
      </c>
      <c r="AD98" s="12">
        <v>0</v>
      </c>
      <c r="AE98" s="12"/>
      <c r="AF98" s="12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F98" xr:uid="{1825F7E9-5B01-48E6-BA05-45F96B257DB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2025-06-24T12:16:55Z</dcterms:created>
  <dcterms:modified xsi:type="dcterms:W3CDTF">2025-06-24T12:30:45Z</dcterms:modified>
</cp:coreProperties>
</file>