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117D2D0-B3E3-4BE3-B73A-9AF98E9231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Z243" i="1" l="1"/>
  <c r="Y24" i="1"/>
  <c r="Y32" i="1"/>
  <c r="Y44" i="1"/>
  <c r="Y59" i="1"/>
  <c r="Y65" i="1"/>
  <c r="Y71" i="1"/>
  <c r="Y81" i="1"/>
  <c r="Y85" i="1"/>
  <c r="Y92" i="1"/>
  <c r="BP98" i="1"/>
  <c r="BN98" i="1"/>
  <c r="Z98" i="1"/>
  <c r="BP107" i="1"/>
  <c r="BN107" i="1"/>
  <c r="Z107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H9" i="1"/>
  <c r="Z22" i="1"/>
  <c r="Z23" i="1" s="1"/>
  <c r="BN22" i="1"/>
  <c r="BP22" i="1"/>
  <c r="Y23" i="1"/>
  <c r="X518" i="1"/>
  <c r="Z26" i="1"/>
  <c r="Z32" i="1" s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504" i="1" l="1"/>
  <c r="Z455" i="1"/>
  <c r="Y522" i="1"/>
  <c r="Y519" i="1"/>
  <c r="Z300" i="1"/>
  <c r="Z252" i="1"/>
  <c r="Y518" i="1"/>
  <c r="Z425" i="1"/>
  <c r="Z407" i="1"/>
  <c r="Z332" i="1"/>
  <c r="Z261" i="1"/>
  <c r="Z477" i="1"/>
  <c r="Z461" i="1"/>
  <c r="Z205" i="1"/>
  <c r="Z101" i="1"/>
  <c r="Z523" i="1" s="1"/>
  <c r="Z65" i="1"/>
  <c r="Y520" i="1"/>
  <c r="Z379" i="1"/>
  <c r="Z357" i="1"/>
  <c r="Z338" i="1"/>
  <c r="Z217" i="1"/>
  <c r="Y521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<sst xmlns="http://schemas.openxmlformats.org/spreadsheetml/2006/main" count="2341" uniqueCount="831">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</sst>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300</v>
      </c>
      <c r="Y41" s="584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240</v>
      </c>
      <c r="Y42" s="584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87.777777777777771</v>
      </c>
      <c r="Y44" s="585">
        <f>IFERROR(Y41/H41,"0")+IFERROR(Y42/H42,"0")+IFERROR(Y43/H43,"0")</f>
        <v>88</v>
      </c>
      <c r="Z44" s="585">
        <f>IFERROR(IF(Z41="",0,Z41),"0")+IFERROR(IF(Z42="",0,Z42),"0")+IFERROR(IF(Z43="",0,Z43),"0")</f>
        <v>1.07264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540</v>
      </c>
      <c r="Y45" s="585">
        <f>IFERROR(SUM(Y41:Y43),"0")</f>
        <v>542.40000000000009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540</v>
      </c>
      <c r="Y57" s="58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138.51851851851853</v>
      </c>
      <c r="Y58" s="585">
        <f>IFERROR(Y52/H52,"0")+IFERROR(Y53/H53,"0")+IFERROR(Y54/H54,"0")+IFERROR(Y55/H55,"0")+IFERROR(Y56/H56,"0")+IFERROR(Y57/H57,"0")</f>
        <v>139</v>
      </c>
      <c r="Z58" s="585">
        <f>IFERROR(IF(Z52="",0,Z52),"0")+IFERROR(IF(Z53="",0,Z53),"0")+IFERROR(IF(Z54="",0,Z54),"0")+IFERROR(IF(Z55="",0,Z55),"0")+IFERROR(IF(Z56="",0,Z56),"0")+IFERROR(IF(Z57="",0,Z57),"0")</f>
        <v>1.44302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740</v>
      </c>
      <c r="Y59" s="585">
        <f>IFERROR(SUM(Y52:Y57),"0")</f>
        <v>745.2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300</v>
      </c>
      <c r="Y89" s="58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107.77777777777777</v>
      </c>
      <c r="Y92" s="585">
        <f>IFERROR(Y89/H89,"0")+IFERROR(Y90/H90,"0")+IFERROR(Y91/H91,"0")</f>
        <v>108</v>
      </c>
      <c r="Z92" s="585">
        <f>IFERROR(IF(Z89="",0,Z89),"0")+IFERROR(IF(Z90="",0,Z90),"0")+IFERROR(IF(Z91="",0,Z91),"0")</f>
        <v>1.2530399999999999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660</v>
      </c>
      <c r="Y93" s="585">
        <f>IFERROR(SUM(Y89:Y91),"0")</f>
        <v>662.40000000000009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585</v>
      </c>
      <c r="Y99" s="58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241.35802469135803</v>
      </c>
      <c r="Y101" s="585">
        <f>IFERROR(Y95/H95,"0")+IFERROR(Y96/H96,"0")+IFERROR(Y97/H97,"0")+IFERROR(Y98/H98,"0")+IFERROR(Y99/H99,"0")+IFERROR(Y100/H100,"0")</f>
        <v>242.00000000000003</v>
      </c>
      <c r="Z101" s="585">
        <f>IFERROR(IF(Z95="",0,Z95),"0")+IFERROR(IF(Z96="",0,Z96),"0")+IFERROR(IF(Z97="",0,Z97),"0")+IFERROR(IF(Z98="",0,Z98),"0")+IFERROR(IF(Z99="",0,Z99),"0")+IFERROR(IF(Z100="",0,Z100),"0")</f>
        <v>1.8871700000000002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785</v>
      </c>
      <c r="Y102" s="585">
        <f>IFERROR(SUM(Y95:Y100),"0")</f>
        <v>788.40000000000009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250</v>
      </c>
      <c r="Y105" s="584">
        <f>IFERROR(IF(X105="",0,CEILING((X105/$H105),1)*$H105),"")</f>
        <v>259.20000000000005</v>
      </c>
      <c r="Z105" s="36">
        <f>IFERROR(IF(Y105=0,"",ROUNDUP(Y105/H105,0)*0.01898),"")</f>
        <v>0.45552000000000004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260.0694444444444</v>
      </c>
      <c r="BN105" s="64">
        <f>IFERROR(Y105*I105/H105,"0")</f>
        <v>269.64000000000004</v>
      </c>
      <c r="BO105" s="64">
        <f>IFERROR(1/J105*(X105/H105),"0")</f>
        <v>0.36168981481481477</v>
      </c>
      <c r="BP105" s="64">
        <f>IFERROR(1/J105*(Y105/H105),"0")</f>
        <v>0.37500000000000006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450</v>
      </c>
      <c r="Y107" s="58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123.14814814814815</v>
      </c>
      <c r="Y109" s="585">
        <f>IFERROR(Y105/H105,"0")+IFERROR(Y106/H106,"0")+IFERROR(Y107/H107,"0")+IFERROR(Y108/H108,"0")</f>
        <v>124</v>
      </c>
      <c r="Z109" s="585">
        <f>IFERROR(IF(Z105="",0,Z105),"0")+IFERROR(IF(Z106="",0,Z106),"0")+IFERROR(IF(Z107="",0,Z107),"0")+IFERROR(IF(Z108="",0,Z108),"0")</f>
        <v>1.3575200000000001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700</v>
      </c>
      <c r="Y110" s="585">
        <f>IFERROR(SUM(Y105:Y108),"0")</f>
        <v>709.2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257.40740740740739</v>
      </c>
      <c r="Y123" s="585">
        <f>IFERROR(Y118/H118,"0")+IFERROR(Y119/H119,"0")+IFERROR(Y120/H120,"0")+IFERROR(Y121/H121,"0")+IFERROR(Y122/H122,"0")</f>
        <v>259</v>
      </c>
      <c r="Z123" s="585">
        <f>IFERROR(IF(Z118="",0,Z118),"0")+IFERROR(IF(Z119="",0,Z119),"0")+IFERROR(IF(Z120="",0,Z120),"0")+IFERROR(IF(Z121="",0,Z121),"0")+IFERROR(IF(Z122="",0,Z122),"0")</f>
        <v>2.62134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1065</v>
      </c>
      <c r="Y124" s="585">
        <f>IFERROR(SUM(Y118:Y122),"0")</f>
        <v>1073.7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68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21.25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68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38.5</v>
      </c>
      <c r="Y138" s="584">
        <f>IFERROR(IF(X138="",0,CEILING((X138/$H138),1)*$H138),"")</f>
        <v>39.199999999999996</v>
      </c>
      <c r="Z138" s="36">
        <f>IFERROR(IF(Y138=0,"",ROUNDUP(Y138/H138,0)*0.00651),"")</f>
        <v>9.1139999999999999E-2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42.185000000000009</v>
      </c>
      <c r="BN138" s="64">
        <f>IFERROR(Y138*I138/H138,"0")</f>
        <v>42.951999999999998</v>
      </c>
      <c r="BO138" s="64">
        <f>IFERROR(1/J138*(X138/H138),"0")</f>
        <v>7.5549450549450559E-2</v>
      </c>
      <c r="BP138" s="64">
        <f>IFERROR(1/J138*(Y138/H138),"0")</f>
        <v>7.6923076923076927E-2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13.75</v>
      </c>
      <c r="Y139" s="585">
        <f>IFERROR(Y137/H137,"0")+IFERROR(Y138/H138,"0")</f>
        <v>14</v>
      </c>
      <c r="Z139" s="585">
        <f>IFERROR(IF(Z137="",0,Z137),"0")+IFERROR(IF(Z138="",0,Z138),"0")</f>
        <v>9.1139999999999999E-2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38.5</v>
      </c>
      <c r="Y140" s="585">
        <f>IFERROR(SUM(Y137:Y138),"0")</f>
        <v>39.199999999999996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60</v>
      </c>
      <c r="Y164" s="584">
        <f t="shared" ref="Y164:Y172" si="21">IFERROR(IF(X164="",0,CEILING((X164/$H164),1)*$H164),"")</f>
        <v>63</v>
      </c>
      <c r="Z164" s="36">
        <f>IFERROR(IF(Y164=0,"",ROUNDUP(Y164/H164,0)*0.00902),"")</f>
        <v>0.1353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63.857142857142854</v>
      </c>
      <c r="BN164" s="64">
        <f t="shared" ref="BN164:BN172" si="23">IFERROR(Y164*I164/H164,"0")</f>
        <v>67.049999999999983</v>
      </c>
      <c r="BO164" s="64">
        <f t="shared" ref="BO164:BO172" si="24">IFERROR(1/J164*(X164/H164),"0")</f>
        <v>0.10822510822510822</v>
      </c>
      <c r="BP164" s="64">
        <f t="shared" ref="BP164:BP172" si="25">IFERROR(1/J164*(Y164/H164),"0")</f>
        <v>0.11363636363636365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40</v>
      </c>
      <c r="Y165" s="584">
        <f t="shared" si="21"/>
        <v>42</v>
      </c>
      <c r="Z165" s="36">
        <f>IFERROR(IF(Y165=0,"",ROUNDUP(Y165/H165,0)*0.00902),"")</f>
        <v>9.0200000000000002E-2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42.571428571428562</v>
      </c>
      <c r="BN165" s="64">
        <f t="shared" si="23"/>
        <v>44.699999999999996</v>
      </c>
      <c r="BO165" s="64">
        <f t="shared" si="24"/>
        <v>7.2150072150072145E-2</v>
      </c>
      <c r="BP165" s="64">
        <f t="shared" si="25"/>
        <v>7.575757575757576E-2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90</v>
      </c>
      <c r="Y166" s="584">
        <f t="shared" si="21"/>
        <v>92.4</v>
      </c>
      <c r="Z166" s="36">
        <f>IFERROR(IF(Y166=0,"",ROUNDUP(Y166/H166,0)*0.00902),"")</f>
        <v>0.19844000000000001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94.5</v>
      </c>
      <c r="BN166" s="64">
        <f t="shared" si="23"/>
        <v>97.02000000000001</v>
      </c>
      <c r="BO166" s="64">
        <f t="shared" si="24"/>
        <v>0.16233766233766234</v>
      </c>
      <c r="BP166" s="64">
        <f t="shared" si="25"/>
        <v>0.16666666666666669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62.999999999999993</v>
      </c>
      <c r="Y167" s="584">
        <f t="shared" si="21"/>
        <v>63</v>
      </c>
      <c r="Z167" s="36">
        <f>IFERROR(IF(Y167=0,"",ROUNDUP(Y167/H167,0)*0.00502),"")</f>
        <v>0.15060000000000001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66.899999999999991</v>
      </c>
      <c r="BN167" s="64">
        <f t="shared" si="23"/>
        <v>66.900000000000006</v>
      </c>
      <c r="BO167" s="64">
        <f t="shared" si="24"/>
        <v>0.12820512820512819</v>
      </c>
      <c r="BP167" s="64">
        <f t="shared" si="25"/>
        <v>0.12820512820512822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84</v>
      </c>
      <c r="Y168" s="584">
        <f t="shared" si="21"/>
        <v>84</v>
      </c>
      <c r="Z168" s="36">
        <f>IFERROR(IF(Y168=0,"",ROUNDUP(Y168/H168,0)*0.00502),"")</f>
        <v>0.20080000000000001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89.199999999999989</v>
      </c>
      <c r="BN168" s="64">
        <f t="shared" si="23"/>
        <v>89.199999999999989</v>
      </c>
      <c r="BO168" s="64">
        <f t="shared" si="24"/>
        <v>0.17094017094017094</v>
      </c>
      <c r="BP168" s="64">
        <f t="shared" si="25"/>
        <v>0.17094017094017094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175</v>
      </c>
      <c r="Y170" s="584">
        <f t="shared" si="21"/>
        <v>176.4</v>
      </c>
      <c r="Z170" s="36">
        <f>IFERROR(IF(Y170=0,"",ROUNDUP(Y170/H170,0)*0.00502),"")</f>
        <v>0.42168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183.33333333333334</v>
      </c>
      <c r="BN170" s="64">
        <f t="shared" si="23"/>
        <v>184.8</v>
      </c>
      <c r="BO170" s="64">
        <f t="shared" si="24"/>
        <v>0.35612535612535612</v>
      </c>
      <c r="BP170" s="64">
        <f t="shared" si="25"/>
        <v>0.35897435897435903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198.57142857142856</v>
      </c>
      <c r="Y173" s="585">
        <f>IFERROR(Y164/H164,"0")+IFERROR(Y165/H165,"0")+IFERROR(Y166/H166,"0")+IFERROR(Y167/H167,"0")+IFERROR(Y168/H168,"0")+IFERROR(Y169/H169,"0")+IFERROR(Y170/H170,"0")+IFERROR(Y171/H171,"0")+IFERROR(Y172/H172,"0")</f>
        <v>201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1.19702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512</v>
      </c>
      <c r="Y174" s="585">
        <f>IFERROR(SUM(Y164:Y172),"0")</f>
        <v>520.79999999999995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250</v>
      </c>
      <c r="Y197" s="584">
        <f t="shared" ref="Y197:Y204" si="26">IFERROR(IF(X197="",0,CEILING((X197/$H197),1)*$H197),"")</f>
        <v>253.8</v>
      </c>
      <c r="Z197" s="36">
        <f>IFERROR(IF(Y197=0,"",ROUNDUP(Y197/H197,0)*0.00902),"")</f>
        <v>0.42393999999999998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259.72222222222223</v>
      </c>
      <c r="BN197" s="64">
        <f t="shared" ref="BN197:BN204" si="28">IFERROR(Y197*I197/H197,"0")</f>
        <v>263.67</v>
      </c>
      <c r="BO197" s="64">
        <f t="shared" ref="BO197:BO204" si="29">IFERROR(1/J197*(X197/H197),"0")</f>
        <v>0.35072951739618402</v>
      </c>
      <c r="BP197" s="64">
        <f t="shared" ref="BP197:BP204" si="30">IFERROR(1/J197*(Y197/H197),"0")</f>
        <v>0.35606060606060608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150</v>
      </c>
      <c r="Y199" s="584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155.83333333333331</v>
      </c>
      <c r="BN199" s="64">
        <f t="shared" si="28"/>
        <v>157.08000000000001</v>
      </c>
      <c r="BO199" s="64">
        <f t="shared" si="29"/>
        <v>0.21043771043771042</v>
      </c>
      <c r="BP199" s="64">
        <f t="shared" si="30"/>
        <v>0.21212121212121213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69</v>
      </c>
      <c r="Y201" s="584">
        <f t="shared" si="26"/>
        <v>70.2</v>
      </c>
      <c r="Z201" s="36">
        <f>IFERROR(IF(Y201=0,"",ROUNDUP(Y201/H201,0)*0.00502),"")</f>
        <v>0.19578000000000001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73.98333333333332</v>
      </c>
      <c r="BN201" s="64">
        <f t="shared" si="28"/>
        <v>75.27</v>
      </c>
      <c r="BO201" s="64">
        <f t="shared" si="29"/>
        <v>0.16381766381766386</v>
      </c>
      <c r="BP201" s="64">
        <f t="shared" si="30"/>
        <v>0.16666666666666669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36</v>
      </c>
      <c r="Y202" s="584">
        <f t="shared" si="26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37.999999999999993</v>
      </c>
      <c r="BN202" s="64">
        <f t="shared" si="28"/>
        <v>37.999999999999993</v>
      </c>
      <c r="BO202" s="64">
        <f t="shared" si="29"/>
        <v>8.5470085470085472E-2</v>
      </c>
      <c r="BP202" s="64">
        <f t="shared" si="30"/>
        <v>8.5470085470085472E-2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66</v>
      </c>
      <c r="Y203" s="58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209.81481481481478</v>
      </c>
      <c r="Y205" s="585">
        <f>IFERROR(Y197/H197,"0")+IFERROR(Y198/H198,"0")+IFERROR(Y199/H199,"0")+IFERROR(Y200/H200,"0")+IFERROR(Y201/H201,"0")+IFERROR(Y202/H202,"0")+IFERROR(Y203/H203,"0")+IFERROR(Y204/H204,"0")</f>
        <v>213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1.46926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731</v>
      </c>
      <c r="Y206" s="585">
        <f>IFERROR(SUM(Y197:Y204),"0")</f>
        <v>743.40000000000009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300</v>
      </c>
      <c r="Y210" s="584">
        <f t="shared" si="31"/>
        <v>304.5</v>
      </c>
      <c r="Z210" s="36">
        <f>IFERROR(IF(Y210=0,"",ROUNDUP(Y210/H210,0)*0.01898),"")</f>
        <v>0.6643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317.89655172413796</v>
      </c>
      <c r="BN210" s="64">
        <f t="shared" si="33"/>
        <v>322.66500000000002</v>
      </c>
      <c r="BO210" s="64">
        <f t="shared" si="34"/>
        <v>0.53879310344827591</v>
      </c>
      <c r="BP210" s="64">
        <f t="shared" si="35"/>
        <v>0.546875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240</v>
      </c>
      <c r="Y211" s="584">
        <f t="shared" si="31"/>
        <v>240</v>
      </c>
      <c r="Z211" s="36">
        <f t="shared" ref="Z211:Z216" si="36">IFERROR(IF(Y211=0,"",ROUNDUP(Y211/H211,0)*0.00651),"")</f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267</v>
      </c>
      <c r="BN211" s="64">
        <f t="shared" si="33"/>
        <v>267</v>
      </c>
      <c r="BO211" s="64">
        <f t="shared" si="34"/>
        <v>0.5494505494505495</v>
      </c>
      <c r="BP211" s="64">
        <f t="shared" si="35"/>
        <v>0.5494505494505495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96</v>
      </c>
      <c r="Y215" s="584">
        <f t="shared" si="31"/>
        <v>96</v>
      </c>
      <c r="Z215" s="36">
        <f t="shared" si="36"/>
        <v>0.26040000000000002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106.08000000000001</v>
      </c>
      <c r="BN215" s="64">
        <f t="shared" si="33"/>
        <v>106.08000000000001</v>
      </c>
      <c r="BO215" s="64">
        <f t="shared" si="34"/>
        <v>0.2197802197802198</v>
      </c>
      <c r="BP215" s="64">
        <f t="shared" si="35"/>
        <v>0.2197802197802198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220</v>
      </c>
      <c r="Y216" s="584">
        <f t="shared" si="31"/>
        <v>220.79999999999998</v>
      </c>
      <c r="Z216" s="36">
        <f t="shared" si="36"/>
        <v>0.59892000000000001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243.65</v>
      </c>
      <c r="BN216" s="64">
        <f t="shared" si="33"/>
        <v>244.536</v>
      </c>
      <c r="BO216" s="64">
        <f t="shared" si="34"/>
        <v>0.50366300366300376</v>
      </c>
      <c r="BP216" s="64">
        <f t="shared" si="35"/>
        <v>0.50549450549450559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366.14942528735634</v>
      </c>
      <c r="Y217" s="585">
        <f>IFERROR(Y208/H208,"0")+IFERROR(Y209/H209,"0")+IFERROR(Y210/H210,"0")+IFERROR(Y211/H211,"0")+IFERROR(Y212/H212,"0")+IFERROR(Y213/H213,"0")+IFERROR(Y214/H214,"0")+IFERROR(Y215/H215,"0")+IFERROR(Y216/H216,"0")</f>
        <v>367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2.8256200000000002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1096</v>
      </c>
      <c r="Y218" s="585">
        <f>IFERROR(SUM(Y208:Y216),"0")</f>
        <v>1101.3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32</v>
      </c>
      <c r="Y220" s="584">
        <f>IFERROR(IF(X220="",0,CEILING((X220/$H220),1)*$H220),"")</f>
        <v>33.6</v>
      </c>
      <c r="Z220" s="36">
        <f>IFERROR(IF(Y220=0,"",ROUNDUP(Y220/H220,0)*0.00651),"")</f>
        <v>9.1139999999999999E-2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35.360000000000007</v>
      </c>
      <c r="BN220" s="64">
        <f>IFERROR(Y220*I220/H220,"0")</f>
        <v>37.128000000000007</v>
      </c>
      <c r="BO220" s="64">
        <f>IFERROR(1/J220*(X220/H220),"0")</f>
        <v>7.3260073260073263E-2</v>
      </c>
      <c r="BP220" s="64">
        <f>IFERROR(1/J220*(Y220/H220),"0")</f>
        <v>7.6923076923076941E-2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52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20</v>
      </c>
      <c r="Y233" s="585">
        <f>IFERROR(Y226/H226,"0")+IFERROR(Y227/H227,"0")+IFERROR(Y228/H228,"0")+IFERROR(Y229/H229,"0")+IFERROR(Y230/H230,"0")+IFERROR(Y231/H231,"0")+IFERROR(Y232/H232,"0")</f>
        <v>20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0.1804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80</v>
      </c>
      <c r="Y234" s="585">
        <f>IFERROR(SUM(Y226:Y232),"0")</f>
        <v>80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200</v>
      </c>
      <c r="Y275" s="584">
        <f>IFERROR(IF(X275="",0,CEILING((X275/$H275),1)*$H275),"")</f>
        <v>201.6</v>
      </c>
      <c r="Z275" s="36">
        <f>IFERROR(IF(Y275=0,"",ROUNDUP(Y275/H275,0)*0.00651),"")</f>
        <v>0.54683999999999999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215</v>
      </c>
      <c r="BN275" s="64">
        <f>IFERROR(Y275*I275/H275,"0")</f>
        <v>216.72000000000003</v>
      </c>
      <c r="BO275" s="64">
        <f>IFERROR(1/J275*(X275/H275),"0")</f>
        <v>0.45787545787545797</v>
      </c>
      <c r="BP275" s="64">
        <f>IFERROR(1/J275*(Y275/H275),"0")</f>
        <v>0.46153846153846156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125.00000000000001</v>
      </c>
      <c r="Y276" s="585">
        <f>IFERROR(Y273/H273,"0")+IFERROR(Y274/H274,"0")+IFERROR(Y275/H275,"0")</f>
        <v>126</v>
      </c>
      <c r="Z276" s="585">
        <f>IFERROR(IF(Z273="",0,Z273),"0")+IFERROR(IF(Z274="",0,Z274),"0")+IFERROR(IF(Z275="",0,Z275),"0")</f>
        <v>0.82025999999999999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300</v>
      </c>
      <c r="Y277" s="585">
        <f>IFERROR(SUM(Y273:Y275),"0")</f>
        <v>302.39999999999998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210</v>
      </c>
      <c r="Y307" s="584">
        <f t="shared" si="53"/>
        <v>210</v>
      </c>
      <c r="Z307" s="36">
        <f>IFERROR(IF(Y307=0,"",ROUNDUP(Y307/H307,0)*0.00502),"")</f>
        <v>0.502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220.00000000000003</v>
      </c>
      <c r="BN307" s="64">
        <f t="shared" si="55"/>
        <v>220.00000000000003</v>
      </c>
      <c r="BO307" s="64">
        <f t="shared" si="56"/>
        <v>0.42735042735042739</v>
      </c>
      <c r="BP307" s="64">
        <f t="shared" si="57"/>
        <v>0.42735042735042739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30</v>
      </c>
      <c r="Y309" s="584">
        <f t="shared" si="53"/>
        <v>30.6</v>
      </c>
      <c r="Z309" s="36">
        <f>IFERROR(IF(Y309=0,"",ROUNDUP(Y309/H309,0)*0.00651),"")</f>
        <v>0.11067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33.800000000000004</v>
      </c>
      <c r="BN309" s="64">
        <f t="shared" si="55"/>
        <v>34.475999999999999</v>
      </c>
      <c r="BO309" s="64">
        <f t="shared" si="56"/>
        <v>9.1575091575091583E-2</v>
      </c>
      <c r="BP309" s="64">
        <f t="shared" si="57"/>
        <v>9.3406593406593408E-2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116.66666666666667</v>
      </c>
      <c r="Y310" s="585">
        <f>IFERROR(Y303/H303,"0")+IFERROR(Y304/H304,"0")+IFERROR(Y305/H305,"0")+IFERROR(Y306/H306,"0")+IFERROR(Y307/H307,"0")+IFERROR(Y308/H308,"0")+IFERROR(Y309/H309,"0")</f>
        <v>117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0.61267000000000005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240</v>
      </c>
      <c r="Y311" s="585">
        <f>IFERROR(SUM(Y303:Y309),"0")</f>
        <v>240.6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40</v>
      </c>
      <c r="Y321" s="58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800</v>
      </c>
      <c r="Y322" s="584">
        <f>IFERROR(IF(X322="",0,CEILING((X322/$H322),1)*$H322),"")</f>
        <v>803.4</v>
      </c>
      <c r="Z322" s="36">
        <f>IFERROR(IF(Y322=0,"",ROUNDUP(Y322/H322,0)*0.01898),"")</f>
        <v>1.9549400000000001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853.2307692307694</v>
      </c>
      <c r="BN322" s="64">
        <f>IFERROR(Y322*I322/H322,"0")</f>
        <v>856.85700000000008</v>
      </c>
      <c r="BO322" s="64">
        <f>IFERROR(1/J322*(X322/H322),"0")</f>
        <v>1.6025641025641026</v>
      </c>
      <c r="BP322" s="64">
        <f>IFERROR(1/J322*(Y322/H322),"0")</f>
        <v>1.609375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109.70695970695971</v>
      </c>
      <c r="Y324" s="585">
        <f>IFERROR(Y321/H321,"0")+IFERROR(Y322/H322,"0")+IFERROR(Y323/H323,"0")</f>
        <v>111</v>
      </c>
      <c r="Z324" s="585">
        <f>IFERROR(IF(Z321="",0,Z321),"0")+IFERROR(IF(Z322="",0,Z322),"0")+IFERROR(IF(Z323="",0,Z323),"0")</f>
        <v>2.1067800000000001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860</v>
      </c>
      <c r="Y325" s="585">
        <f>IFERROR(SUM(Y321:Y323),"0")</f>
        <v>870.6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26.666666666666671</v>
      </c>
      <c r="Y332" s="585">
        <f>IFERROR(Y327/H327,"0")+IFERROR(Y328/H328,"0")+IFERROR(Y329/H329,"0")+IFERROR(Y330/H330,"0")+IFERROR(Y331/H331,"0")</f>
        <v>27</v>
      </c>
      <c r="Z332" s="585">
        <f>IFERROR(IF(Z327="",0,Z327),"0")+IFERROR(IF(Z328="",0,Z328),"0")+IFERROR(IF(Z329="",0,Z329),"0")+IFERROR(IF(Z330="",0,Z330),"0")+IFERROR(IF(Z331="",0,Z331),"0")</f>
        <v>0.17577000000000001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68</v>
      </c>
      <c r="Y333" s="585">
        <f>IFERROR(SUM(Y327:Y331),"0")</f>
        <v>68.849999999999994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770</v>
      </c>
      <c r="Y343" s="584">
        <f>IFERROR(IF(X343="",0,CEILING((X343/$H343),1)*$H343),"")</f>
        <v>770.7</v>
      </c>
      <c r="Z343" s="36">
        <f>IFERROR(IF(Y343=0,"",ROUNDUP(Y343/H343,0)*0.00651),"")</f>
        <v>2.38917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862.4</v>
      </c>
      <c r="BN343" s="64">
        <f>IFERROR(Y343*I343/H343,"0")</f>
        <v>863.18399999999997</v>
      </c>
      <c r="BO343" s="64">
        <f>IFERROR(1/J343*(X343/H343),"0")</f>
        <v>2.0146520146520146</v>
      </c>
      <c r="BP343" s="64">
        <f>IFERROR(1/J343*(Y343/H343),"0")</f>
        <v>2.0164835164835164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566.66666666666663</v>
      </c>
      <c r="Y345" s="585">
        <f>IFERROR(Y342/H342,"0")+IFERROR(Y343/H343,"0")+IFERROR(Y344/H344,"0")</f>
        <v>567</v>
      </c>
      <c r="Z345" s="585">
        <f>IFERROR(IF(Z342="",0,Z342),"0")+IFERROR(IF(Z343="",0,Z343),"0")+IFERROR(IF(Z344="",0,Z344),"0")</f>
        <v>3.6911700000000001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1190</v>
      </c>
      <c r="Y346" s="585">
        <f>IFERROR(SUM(Y342:Y344),"0")</f>
        <v>1190.7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1400</v>
      </c>
      <c r="Y350" s="584">
        <f t="shared" ref="Y350:Y356" si="58">IFERROR(IF(X350="",0,CEILING((X350/$H350),1)*$H350),"")</f>
        <v>1410</v>
      </c>
      <c r="Z350" s="36">
        <f>IFERROR(IF(Y350=0,"",ROUNDUP(Y350/H350,0)*0.02175),"")</f>
        <v>2.0444999999999998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1444.8</v>
      </c>
      <c r="BN350" s="64">
        <f t="shared" ref="BN350:BN356" si="60">IFERROR(Y350*I350/H350,"0")</f>
        <v>1455.12</v>
      </c>
      <c r="BO350" s="64">
        <f t="shared" ref="BO350:BO356" si="61">IFERROR(1/J350*(X350/H350),"0")</f>
        <v>1.9444444444444442</v>
      </c>
      <c r="BP350" s="64">
        <f t="shared" ref="BP350:BP356" si="62">IFERROR(1/J350*(Y350/H350),"0")</f>
        <v>1.9583333333333333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1500</v>
      </c>
      <c r="Y352" s="584">
        <f t="shared" si="58"/>
        <v>1500</v>
      </c>
      <c r="Z352" s="36">
        <f>IFERROR(IF(Y352=0,"",ROUNDUP(Y352/H352,0)*0.02175),"")</f>
        <v>2.1749999999999998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1548</v>
      </c>
      <c r="BN352" s="64">
        <f t="shared" si="60"/>
        <v>1548</v>
      </c>
      <c r="BO352" s="64">
        <f t="shared" si="61"/>
        <v>2.083333333333333</v>
      </c>
      <c r="BP352" s="64">
        <f t="shared" si="62"/>
        <v>2.083333333333333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260</v>
      </c>
      <c r="Y353" s="584">
        <f t="shared" si="58"/>
        <v>270</v>
      </c>
      <c r="Z353" s="36">
        <f>IFERROR(IF(Y353=0,"",ROUNDUP(Y353/H353,0)*0.02175),"")</f>
        <v>0.39149999999999996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268.32</v>
      </c>
      <c r="BN353" s="64">
        <f t="shared" si="60"/>
        <v>278.64000000000004</v>
      </c>
      <c r="BO353" s="64">
        <f t="shared" si="61"/>
        <v>0.36111111111111105</v>
      </c>
      <c r="BP353" s="64">
        <f t="shared" si="62"/>
        <v>0.375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273.66666666666663</v>
      </c>
      <c r="Y357" s="585">
        <f>IFERROR(Y350/H350,"0")+IFERROR(Y351/H351,"0")+IFERROR(Y352/H352,"0")+IFERROR(Y353/H353,"0")+IFERROR(Y354/H354,"0")+IFERROR(Y355/H355,"0")+IFERROR(Y356/H356,"0")</f>
        <v>275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5.9430599999999991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4075</v>
      </c>
      <c r="Y358" s="585">
        <f>IFERROR(SUM(Y350:Y356),"0")</f>
        <v>4095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1300</v>
      </c>
      <c r="Y360" s="584">
        <f>IFERROR(IF(X360="",0,CEILING((X360/$H360),1)*$H360),"")</f>
        <v>1305</v>
      </c>
      <c r="Z360" s="36">
        <f>IFERROR(IF(Y360=0,"",ROUNDUP(Y360/H360,0)*0.02175),"")</f>
        <v>1.8922499999999998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1341.6</v>
      </c>
      <c r="BN360" s="64">
        <f>IFERROR(Y360*I360/H360,"0")</f>
        <v>1346.76</v>
      </c>
      <c r="BO360" s="64">
        <f>IFERROR(1/J360*(X360/H360),"0")</f>
        <v>1.8055555555555556</v>
      </c>
      <c r="BP360" s="64">
        <f>IFERROR(1/J360*(Y360/H360),"0")</f>
        <v>1.8125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86.666666666666671</v>
      </c>
      <c r="Y362" s="585">
        <f>IFERROR(Y360/H360,"0")+IFERROR(Y361/H361,"0")</f>
        <v>87</v>
      </c>
      <c r="Z362" s="585">
        <f>IFERROR(IF(Z360="",0,Z360),"0")+IFERROR(IF(Z361="",0,Z361),"0")</f>
        <v>1.8922499999999998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1300</v>
      </c>
      <c r="Y363" s="585">
        <f>IFERROR(SUM(Y360:Y361),"0")</f>
        <v>1305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70</v>
      </c>
      <c r="Y366" s="584">
        <f>IFERROR(IF(X366="",0,CEILING((X366/$H366),1)*$H366),"")</f>
        <v>72</v>
      </c>
      <c r="Z366" s="36">
        <f>IFERROR(IF(Y366=0,"",ROUNDUP(Y366/H366,0)*0.01898),"")</f>
        <v>0.15184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74.036666666666676</v>
      </c>
      <c r="BN366" s="64">
        <f>IFERROR(Y366*I366/H366,"0")</f>
        <v>76.152000000000001</v>
      </c>
      <c r="BO366" s="64">
        <f>IFERROR(1/J366*(X366/H366),"0")</f>
        <v>0.12152777777777778</v>
      </c>
      <c r="BP366" s="64">
        <f>IFERROR(1/J366*(Y366/H366),"0")</f>
        <v>0.125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7.7777777777777777</v>
      </c>
      <c r="Y367" s="585">
        <f>IFERROR(Y365/H365,"0")+IFERROR(Y366/H366,"0")</f>
        <v>8</v>
      </c>
      <c r="Z367" s="585">
        <f>IFERROR(IF(Z365="",0,Z365),"0")+IFERROR(IF(Z366="",0,Z366),"0")</f>
        <v>0.15184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70</v>
      </c>
      <c r="Y368" s="585">
        <f>IFERROR(SUM(Y365:Y366),"0")</f>
        <v>72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40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42.306666666666665</v>
      </c>
      <c r="BN370" s="64">
        <f>IFERROR(Y370*I370/H370,"0")</f>
        <v>47.594999999999999</v>
      </c>
      <c r="BO370" s="64">
        <f>IFERROR(1/J370*(X370/H370),"0")</f>
        <v>6.9444444444444448E-2</v>
      </c>
      <c r="BP370" s="64">
        <f>IFERROR(1/J370*(Y370/H370),"0")</f>
        <v>7.8125E-2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4.4444444444444446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40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40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41.45</v>
      </c>
      <c r="BN377" s="64">
        <f>IFERROR(Y377*I377/H377,"0")</f>
        <v>49.74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3.3333333333333335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40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42</v>
      </c>
      <c r="Y402" s="584">
        <f t="shared" si="63"/>
        <v>42</v>
      </c>
      <c r="Z402" s="36">
        <f t="shared" si="68"/>
        <v>0.1004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44.599999999999994</v>
      </c>
      <c r="BN402" s="64">
        <f t="shared" si="65"/>
        <v>44.599999999999994</v>
      </c>
      <c r="BO402" s="64">
        <f t="shared" si="66"/>
        <v>8.5470085470085472E-2</v>
      </c>
      <c r="BP402" s="64">
        <f t="shared" si="67"/>
        <v>8.5470085470085472E-2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10.5</v>
      </c>
      <c r="Y403" s="584">
        <f t="shared" si="63"/>
        <v>10.5</v>
      </c>
      <c r="Z403" s="36">
        <f t="shared" si="68"/>
        <v>2.5100000000000001E-2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11.149999999999999</v>
      </c>
      <c r="BN403" s="64">
        <f t="shared" si="65"/>
        <v>11.149999999999999</v>
      </c>
      <c r="BO403" s="64">
        <f t="shared" si="66"/>
        <v>2.1367521367521368E-2</v>
      </c>
      <c r="BP403" s="64">
        <f t="shared" si="67"/>
        <v>2.1367521367521368E-2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52.5</v>
      </c>
      <c r="Y405" s="584">
        <f t="shared" si="63"/>
        <v>52.5</v>
      </c>
      <c r="Z405" s="36">
        <f t="shared" si="68"/>
        <v>0.1255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55.75</v>
      </c>
      <c r="BN405" s="64">
        <f t="shared" si="65"/>
        <v>55.75</v>
      </c>
      <c r="BO405" s="64">
        <f t="shared" si="66"/>
        <v>0.10683760683760685</v>
      </c>
      <c r="BP405" s="64">
        <f t="shared" si="67"/>
        <v>0.10683760683760685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0.251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105</v>
      </c>
      <c r="Y408" s="585">
        <f>IFERROR(SUM(Y397:Y406),"0")</f>
        <v>105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10.5</v>
      </c>
      <c r="Y424" s="584">
        <f>IFERROR(IF(X424="",0,CEILING((X424/$H424),1)*$H424),"")</f>
        <v>10.5</v>
      </c>
      <c r="Z424" s="36">
        <f>IFERROR(IF(Y424=0,"",ROUNDUP(Y424/H424,0)*0.00502),"")</f>
        <v>2.5100000000000001E-2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11.149999999999999</v>
      </c>
      <c r="BN424" s="64">
        <f>IFERROR(Y424*I424/H424,"0")</f>
        <v>11.149999999999999</v>
      </c>
      <c r="BO424" s="64">
        <f>IFERROR(1/J424*(X424/H424),"0")</f>
        <v>2.1367521367521368E-2</v>
      </c>
      <c r="BP424" s="64">
        <f>IFERROR(1/J424*(Y424/H424),"0")</f>
        <v>2.1367521367521368E-2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5</v>
      </c>
      <c r="Y425" s="585">
        <f>IFERROR(Y421/H421,"0")+IFERROR(Y422/H422,"0")+IFERROR(Y423/H423,"0")+IFERROR(Y424/H424,"0")</f>
        <v>5</v>
      </c>
      <c r="Z425" s="585">
        <f>IFERROR(IF(Z421="",0,Z421),"0")+IFERROR(IF(Z422="",0,Z422),"0")+IFERROR(IF(Z423="",0,Z423),"0")+IFERROR(IF(Z424="",0,Z424),"0")</f>
        <v>2.5100000000000001E-2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10.5</v>
      </c>
      <c r="Y426" s="585">
        <f>IFERROR(SUM(Y421:Y424),"0")</f>
        <v>10.5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30</v>
      </c>
      <c r="Y429" s="584">
        <f>IFERROR(IF(X429="",0,CEILING((X429/$H429),1)*$H429),"")</f>
        <v>30</v>
      </c>
      <c r="Z429" s="36">
        <f>IFERROR(IF(Y429=0,"",ROUNDUP(Y429/H429,0)*0.00651),"")</f>
        <v>0.16275000000000001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52.5</v>
      </c>
      <c r="BN429" s="64">
        <f>IFERROR(Y429*I429/H429,"0")</f>
        <v>52.5</v>
      </c>
      <c r="BO429" s="64">
        <f>IFERROR(1/J429*(X429/H429),"0")</f>
        <v>0.13736263736263737</v>
      </c>
      <c r="BP429" s="64">
        <f>IFERROR(1/J429*(Y429/H429),"0")</f>
        <v>0.13736263736263737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25</v>
      </c>
      <c r="Y430" s="585">
        <f>IFERROR(Y429/H429,"0")</f>
        <v>25</v>
      </c>
      <c r="Z430" s="585">
        <f>IFERROR(IF(Z429="",0,Z429),"0")</f>
        <v>0.16275000000000001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30</v>
      </c>
      <c r="Y431" s="585">
        <f>IFERROR(SUM(Y429:Y429),"0")</f>
        <v>30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80</v>
      </c>
      <c r="Y440" s="584">
        <f t="shared" ref="Y440:Y454" si="69">IFERROR(IF(X440="",0,CEILING((X440/$H440),1)*$H440),"")</f>
        <v>84.48</v>
      </c>
      <c r="Z440" s="36">
        <f t="shared" ref="Z440:Z446" si="70">IFERROR(IF(Y440=0,"",ROUNDUP(Y440/H440,0)*0.01196),"")</f>
        <v>0.19136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85.454545454545453</v>
      </c>
      <c r="BN440" s="64">
        <f t="shared" ref="BN440:BN454" si="72">IFERROR(Y440*I440/H440,"0")</f>
        <v>90.24</v>
      </c>
      <c r="BO440" s="64">
        <f t="shared" ref="BO440:BO454" si="73">IFERROR(1/J440*(X440/H440),"0")</f>
        <v>0.14568764568764569</v>
      </c>
      <c r="BP440" s="64">
        <f t="shared" ref="BP440:BP454" si="74">IFERROR(1/J440*(Y440/H440),"0")</f>
        <v>0.15384615384615385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120</v>
      </c>
      <c r="Y442" s="584">
        <f t="shared" si="69"/>
        <v>121.44000000000001</v>
      </c>
      <c r="Z442" s="36">
        <f t="shared" si="70"/>
        <v>0.27507999999999999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128.18181818181816</v>
      </c>
      <c r="BN442" s="64">
        <f t="shared" si="72"/>
        <v>129.72</v>
      </c>
      <c r="BO442" s="64">
        <f t="shared" si="73"/>
        <v>0.21853146853146854</v>
      </c>
      <c r="BP442" s="64">
        <f t="shared" si="74"/>
        <v>0.22115384615384617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108</v>
      </c>
      <c r="Y453" s="584">
        <f t="shared" si="69"/>
        <v>108</v>
      </c>
      <c r="Z453" s="36">
        <f>IFERROR(IF(Y453=0,"",ROUNDUP(Y453/H453,0)*0.00902),"")</f>
        <v>0.27060000000000001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114.3</v>
      </c>
      <c r="BN453" s="64">
        <f t="shared" si="72"/>
        <v>114.3</v>
      </c>
      <c r="BO453" s="64">
        <f t="shared" si="73"/>
        <v>0.22727272727272729</v>
      </c>
      <c r="BP453" s="64">
        <f t="shared" si="74"/>
        <v>0.22727272727272729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129.62121212121212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1.39056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578</v>
      </c>
      <c r="Y456" s="585">
        <f>IFERROR(SUM(Y440:Y454),"0")</f>
        <v>589.44000000000005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140</v>
      </c>
      <c r="Y458" s="584">
        <f>IFERROR(IF(X458="",0,CEILING((X458/$H458),1)*$H458),"")</f>
        <v>142.56</v>
      </c>
      <c r="Z458" s="36">
        <f>IFERROR(IF(Y458=0,"",ROUNDUP(Y458/H458,0)*0.01196),"")</f>
        <v>0.32291999999999998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149.54545454545453</v>
      </c>
      <c r="BN458" s="64">
        <f>IFERROR(Y458*I458/H458,"0")</f>
        <v>152.27999999999997</v>
      </c>
      <c r="BO458" s="64">
        <f>IFERROR(1/J458*(X458/H458),"0")</f>
        <v>0.25495337995337997</v>
      </c>
      <c r="BP458" s="64">
        <f>IFERROR(1/J458*(Y458/H458),"0")</f>
        <v>0.25961538461538464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26.515151515151516</v>
      </c>
      <c r="Y461" s="585">
        <f>IFERROR(Y458/H458,"0")+IFERROR(Y459/H459,"0")+IFERROR(Y460/H460,"0")</f>
        <v>27</v>
      </c>
      <c r="Z461" s="585">
        <f>IFERROR(IF(Z458="",0,Z458),"0")+IFERROR(IF(Z459="",0,Z459),"0")+IFERROR(IF(Z460="",0,Z460),"0")</f>
        <v>0.32291999999999998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140</v>
      </c>
      <c r="Y462" s="585">
        <f>IFERROR(SUM(Y458:Y460),"0")</f>
        <v>142.56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40</v>
      </c>
      <c r="Y465" s="584">
        <f t="shared" si="75"/>
        <v>42.24</v>
      </c>
      <c r="Z465" s="36">
        <f>IFERROR(IF(Y465=0,"",ROUNDUP(Y465/H465,0)*0.01196),"")</f>
        <v>9.5680000000000001E-2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42.727272727272727</v>
      </c>
      <c r="BN465" s="64">
        <f t="shared" si="77"/>
        <v>45.12</v>
      </c>
      <c r="BO465" s="64">
        <f t="shared" si="78"/>
        <v>7.2843822843822847E-2</v>
      </c>
      <c r="BP465" s="64">
        <f t="shared" si="79"/>
        <v>7.6923076923076927E-2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60</v>
      </c>
      <c r="Y470" s="584">
        <f t="shared" si="75"/>
        <v>62.4</v>
      </c>
      <c r="Z470" s="36">
        <f>IFERROR(IF(Y470=0,"",ROUNDUP(Y470/H470,0)*0.00902),"")</f>
        <v>0.11726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83.625000000000014</v>
      </c>
      <c r="BN470" s="64">
        <f t="shared" si="77"/>
        <v>86.970000000000013</v>
      </c>
      <c r="BO470" s="64">
        <f t="shared" si="78"/>
        <v>9.4696969696969696E-2</v>
      </c>
      <c r="BP470" s="64">
        <f t="shared" si="79"/>
        <v>9.8484848484848481E-2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54.772727272727266</v>
      </c>
      <c r="Y471" s="585">
        <f>IFERROR(Y464/H464,"0")+IFERROR(Y465/H465,"0")+IFERROR(Y466/H466,"0")+IFERROR(Y467/H467,"0")+IFERROR(Y468/H468,"0")+IFERROR(Y469/H469,"0")+IFERROR(Y470/H470,"0")</f>
        <v>57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0.63468000000000002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282</v>
      </c>
      <c r="Y472" s="585">
        <f>IFERROR(SUM(Y464:Y470),"0")</f>
        <v>293.28000000000003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800</v>
      </c>
      <c r="Y501" s="584">
        <f>IFERROR(IF(X501="",0,CEILING((X501/$H501),1)*$H501),"")</f>
        <v>801</v>
      </c>
      <c r="Z501" s="36">
        <f>IFERROR(IF(Y501=0,"",ROUNDUP(Y501/H501,0)*0.01898),"")</f>
        <v>1.6892199999999999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846.13333333333333</v>
      </c>
      <c r="BN501" s="64">
        <f>IFERROR(Y501*I501/H501,"0")</f>
        <v>847.19100000000003</v>
      </c>
      <c r="BO501" s="64">
        <f>IFERROR(1/J501*(X501/H501),"0")</f>
        <v>1.3888888888888888</v>
      </c>
      <c r="BP501" s="64">
        <f>IFERROR(1/J501*(Y501/H501),"0")</f>
        <v>1.390625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88.888888888888886</v>
      </c>
      <c r="Y504" s="585">
        <f>IFERROR(Y501/H501,"0")+IFERROR(Y502/H502,"0")+IFERROR(Y503/H503,"0")</f>
        <v>89</v>
      </c>
      <c r="Z504" s="585">
        <f>IFERROR(IF(Z501="",0,Z501),"0")+IFERROR(IF(Z502="",0,Z502),"0")+IFERROR(IF(Z503="",0,Z503),"0")</f>
        <v>1.6892199999999999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800</v>
      </c>
      <c r="Y505" s="585">
        <f>IFERROR(SUM(Y501:Y503),"0")</f>
        <v>801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17510.2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17669.25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18573.084866372454</v>
      </c>
      <c r="Y519" s="585">
        <f>IFERROR(SUM(BN22:BN515),"0")</f>
        <v>18742.440000000006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32</v>
      </c>
      <c r="Y520" s="38">
        <f>ROUNDUP(SUM(BP22:BP515),0)</f>
        <v>32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19373.084866372454</v>
      </c>
      <c r="Y521" s="585">
        <f>GrossWeightTotalR+PalletQtyTotalR*25</f>
        <v>19542.440000000006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3600.7818237530878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3627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36.500060000000005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542.40000000000009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965.40000000000009</v>
      </c>
      <c r="E528" s="46">
        <f>IFERROR(Y89*1,"0")+IFERROR(Y90*1,"0")+IFERROR(Y91*1,"0")+IFERROR(Y95*1,"0")+IFERROR(Y96*1,"0")+IFERROR(Y97*1,"0")+IFERROR(Y98*1,"0")+IFERROR(Y99*1,"0")+IFERROR(Y100*1,"0")</f>
        <v>1450.8000000000002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1802.7</v>
      </c>
      <c r="G528" s="46">
        <f>IFERROR(Y132*1,"0")+IFERROR(Y133*1,"0")+IFERROR(Y137*1,"0")+IFERROR(Y138*1,"0")+IFERROR(Y142*1,"0")+IFERROR(Y143*1,"0")</f>
        <v>170.32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520.79999999999995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1899.8999999999999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80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302.39999999999998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1180.05</v>
      </c>
      <c r="S528" s="46">
        <f>IFERROR(Y342*1,"0")+IFERROR(Y343*1,"0")+IFERROR(Y344*1,"0")</f>
        <v>1190.7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5517</v>
      </c>
      <c r="U528" s="46">
        <f>IFERROR(Y375*1,"0")+IFERROR(Y376*1,"0")+IFERROR(Y377*1,"0")+IFERROR(Y378*1,"0")+IFERROR(Y382*1,"0")+IFERROR(Y386*1,"0")+IFERROR(Y387*1,"0")+IFERROR(Y391*1,"0")</f>
        <v>75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105</v>
      </c>
      <c r="W528" s="46">
        <f>IFERROR(Y416*1,"0")+IFERROR(Y417*1,"0")+IFERROR(Y421*1,"0")+IFERROR(Y422*1,"0")+IFERROR(Y423*1,"0")+IFERROR(Y424*1,"0")</f>
        <v>10.5</v>
      </c>
      <c r="X528" s="46">
        <f>IFERROR(Y429*1,"0")</f>
        <v>30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1025.28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801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