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081C6A-D776-4CC1-B1BE-A04614C0A9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O122" i="1"/>
  <c r="BM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F528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28" i="1" s="1"/>
  <c r="H10" i="1"/>
  <c r="A9" i="1"/>
  <c r="A10" i="1" s="1"/>
  <c r="D7" i="1"/>
  <c r="Q6" i="1"/>
  <c r="P2" i="1"/>
  <c r="BP64" i="1" l="1"/>
  <c r="BN64" i="1"/>
  <c r="Z64" i="1"/>
  <c r="BP91" i="1"/>
  <c r="BN91" i="1"/>
  <c r="Z91" i="1"/>
  <c r="BP112" i="1"/>
  <c r="BN112" i="1"/>
  <c r="Z112" i="1"/>
  <c r="BP154" i="1"/>
  <c r="BN154" i="1"/>
  <c r="Z154" i="1"/>
  <c r="BP193" i="1"/>
  <c r="BN193" i="1"/>
  <c r="Z193" i="1"/>
  <c r="BP215" i="1"/>
  <c r="BN215" i="1"/>
  <c r="Z215" i="1"/>
  <c r="BP257" i="1"/>
  <c r="BN257" i="1"/>
  <c r="Z257" i="1"/>
  <c r="BP309" i="1"/>
  <c r="BN309" i="1"/>
  <c r="Z309" i="1"/>
  <c r="BP336" i="1"/>
  <c r="BN336" i="1"/>
  <c r="Z336" i="1"/>
  <c r="Y384" i="1"/>
  <c r="Y383" i="1"/>
  <c r="BP382" i="1"/>
  <c r="BN382" i="1"/>
  <c r="Z382" i="1"/>
  <c r="Z383" i="1" s="1"/>
  <c r="BP386" i="1"/>
  <c r="BN386" i="1"/>
  <c r="Z386" i="1"/>
  <c r="BP421" i="1"/>
  <c r="BN421" i="1"/>
  <c r="Z421" i="1"/>
  <c r="BP451" i="1"/>
  <c r="BN451" i="1"/>
  <c r="Z451" i="1"/>
  <c r="X520" i="1"/>
  <c r="BP29" i="1"/>
  <c r="BN29" i="1"/>
  <c r="Y49" i="1"/>
  <c r="Y48" i="1"/>
  <c r="BP47" i="1"/>
  <c r="BN47" i="1"/>
  <c r="Z47" i="1"/>
  <c r="Z48" i="1" s="1"/>
  <c r="BP52" i="1"/>
  <c r="BN52" i="1"/>
  <c r="Z52" i="1"/>
  <c r="BP76" i="1"/>
  <c r="BN76" i="1"/>
  <c r="Z76" i="1"/>
  <c r="BP97" i="1"/>
  <c r="BN97" i="1"/>
  <c r="Z97" i="1"/>
  <c r="BP126" i="1"/>
  <c r="BN126" i="1"/>
  <c r="Z126" i="1"/>
  <c r="BP170" i="1"/>
  <c r="BN170" i="1"/>
  <c r="Z170" i="1"/>
  <c r="BP203" i="1"/>
  <c r="BN203" i="1"/>
  <c r="Z203" i="1"/>
  <c r="BP230" i="1"/>
  <c r="BN230" i="1"/>
  <c r="Z230" i="1"/>
  <c r="BP299" i="1"/>
  <c r="BN299" i="1"/>
  <c r="Z299" i="1"/>
  <c r="BP321" i="1"/>
  <c r="BN321" i="1"/>
  <c r="Z321" i="1"/>
  <c r="BP355" i="1"/>
  <c r="BN355" i="1"/>
  <c r="Z355" i="1"/>
  <c r="BP404" i="1"/>
  <c r="BN404" i="1"/>
  <c r="Z404" i="1"/>
  <c r="BP448" i="1"/>
  <c r="BN448" i="1"/>
  <c r="Z448" i="1"/>
  <c r="BP467" i="1"/>
  <c r="BN467" i="1"/>
  <c r="Z467" i="1"/>
  <c r="J9" i="1"/>
  <c r="X519" i="1"/>
  <c r="X521" i="1" s="1"/>
  <c r="X522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1" i="1"/>
  <c r="Z99" i="1"/>
  <c r="BN99" i="1"/>
  <c r="Z108" i="1"/>
  <c r="BN108" i="1"/>
  <c r="BP122" i="1"/>
  <c r="BN122" i="1"/>
  <c r="Z122" i="1"/>
  <c r="BP143" i="1"/>
  <c r="BN143" i="1"/>
  <c r="Z143" i="1"/>
  <c r="Y149" i="1"/>
  <c r="BP148" i="1"/>
  <c r="BN148" i="1"/>
  <c r="Z148" i="1"/>
  <c r="Z149" i="1" s="1"/>
  <c r="BP152" i="1"/>
  <c r="BN152" i="1"/>
  <c r="Z152" i="1"/>
  <c r="BP168" i="1"/>
  <c r="BN168" i="1"/>
  <c r="Z168" i="1"/>
  <c r="BP178" i="1"/>
  <c r="BN178" i="1"/>
  <c r="Z178" i="1"/>
  <c r="Y184" i="1"/>
  <c r="Y183" i="1"/>
  <c r="BP182" i="1"/>
  <c r="BN182" i="1"/>
  <c r="Z182" i="1"/>
  <c r="Z183" i="1" s="1"/>
  <c r="BP187" i="1"/>
  <c r="BN187" i="1"/>
  <c r="Z187" i="1"/>
  <c r="BP201" i="1"/>
  <c r="BN201" i="1"/>
  <c r="Z201" i="1"/>
  <c r="BP213" i="1"/>
  <c r="BN213" i="1"/>
  <c r="Z213" i="1"/>
  <c r="BP228" i="1"/>
  <c r="BN228" i="1"/>
  <c r="Z228" i="1"/>
  <c r="BP250" i="1"/>
  <c r="BN250" i="1"/>
  <c r="Z250" i="1"/>
  <c r="BP295" i="1"/>
  <c r="BN295" i="1"/>
  <c r="Z295" i="1"/>
  <c r="F9" i="1"/>
  <c r="F10" i="1"/>
  <c r="BP114" i="1"/>
  <c r="BN114" i="1"/>
  <c r="Z114" i="1"/>
  <c r="BP118" i="1"/>
  <c r="BN118" i="1"/>
  <c r="Z118" i="1"/>
  <c r="BP133" i="1"/>
  <c r="BN133" i="1"/>
  <c r="Z133" i="1"/>
  <c r="Y161" i="1"/>
  <c r="BP160" i="1"/>
  <c r="BN160" i="1"/>
  <c r="Z160" i="1"/>
  <c r="Z161" i="1" s="1"/>
  <c r="Y174" i="1"/>
  <c r="BP164" i="1"/>
  <c r="BN164" i="1"/>
  <c r="Z164" i="1"/>
  <c r="BP172" i="1"/>
  <c r="BN172" i="1"/>
  <c r="Z172" i="1"/>
  <c r="Y205" i="1"/>
  <c r="BP197" i="1"/>
  <c r="BN197" i="1"/>
  <c r="Z197" i="1"/>
  <c r="BP209" i="1"/>
  <c r="BN209" i="1"/>
  <c r="Z209" i="1"/>
  <c r="BP221" i="1"/>
  <c r="BN221" i="1"/>
  <c r="Z221" i="1"/>
  <c r="BP232" i="1"/>
  <c r="BN232" i="1"/>
  <c r="Z232" i="1"/>
  <c r="BP259" i="1"/>
  <c r="BN259" i="1"/>
  <c r="Z259" i="1"/>
  <c r="Y311" i="1"/>
  <c r="BP303" i="1"/>
  <c r="BN303" i="1"/>
  <c r="Z303" i="1"/>
  <c r="BP313" i="1"/>
  <c r="BN313" i="1"/>
  <c r="Z313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23" i="1"/>
  <c r="BN423" i="1"/>
  <c r="Z423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116" i="1"/>
  <c r="Y115" i="1"/>
  <c r="Y139" i="1"/>
  <c r="Y180" i="1"/>
  <c r="Y179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425" i="1"/>
  <c r="Y24" i="1"/>
  <c r="Y65" i="1"/>
  <c r="BP119" i="1"/>
  <c r="BN119" i="1"/>
  <c r="Z119" i="1"/>
  <c r="Y123" i="1"/>
  <c r="BP127" i="1"/>
  <c r="BN127" i="1"/>
  <c r="Z127" i="1"/>
  <c r="Z128" i="1" s="1"/>
  <c r="Y129" i="1"/>
  <c r="BP153" i="1"/>
  <c r="BN153" i="1"/>
  <c r="Z153" i="1"/>
  <c r="BP167" i="1"/>
  <c r="BN167" i="1"/>
  <c r="Z167" i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BP229" i="1"/>
  <c r="BN229" i="1"/>
  <c r="Z229" i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BP328" i="1"/>
  <c r="BN328" i="1"/>
  <c r="Z328" i="1"/>
  <c r="BP331" i="1"/>
  <c r="BN331" i="1"/>
  <c r="Z331" i="1"/>
  <c r="Y333" i="1"/>
  <c r="Y338" i="1"/>
  <c r="BP335" i="1"/>
  <c r="BN335" i="1"/>
  <c r="Z335" i="1"/>
  <c r="Y339" i="1"/>
  <c r="BP344" i="1"/>
  <c r="BN344" i="1"/>
  <c r="Z344" i="1"/>
  <c r="Y346" i="1"/>
  <c r="T528" i="1"/>
  <c r="Y357" i="1"/>
  <c r="BP350" i="1"/>
  <c r="BN350" i="1"/>
  <c r="Z350" i="1"/>
  <c r="Y358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Y379" i="1"/>
  <c r="BP387" i="1"/>
  <c r="BN387" i="1"/>
  <c r="Z387" i="1"/>
  <c r="Z388" i="1" s="1"/>
  <c r="Y32" i="1"/>
  <c r="Y44" i="1"/>
  <c r="Y59" i="1"/>
  <c r="Y71" i="1"/>
  <c r="Y81" i="1"/>
  <c r="Y85" i="1"/>
  <c r="Y92" i="1"/>
  <c r="BP98" i="1"/>
  <c r="BN98" i="1"/>
  <c r="Z98" i="1"/>
  <c r="BP107" i="1"/>
  <c r="BN107" i="1"/>
  <c r="Z107" i="1"/>
  <c r="G528" i="1"/>
  <c r="Y135" i="1"/>
  <c r="BP132" i="1"/>
  <c r="BN132" i="1"/>
  <c r="Z132" i="1"/>
  <c r="Z134" i="1" s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D528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BN90" i="1"/>
  <c r="Y93" i="1"/>
  <c r="Z95" i="1"/>
  <c r="BN95" i="1"/>
  <c r="BP95" i="1"/>
  <c r="BP96" i="1"/>
  <c r="BN96" i="1"/>
  <c r="Z96" i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4" i="1"/>
  <c r="BP121" i="1"/>
  <c r="BN121" i="1"/>
  <c r="Z121" i="1"/>
  <c r="Z123" i="1" s="1"/>
  <c r="Y128" i="1"/>
  <c r="Y134" i="1"/>
  <c r="BP138" i="1"/>
  <c r="BN138" i="1"/>
  <c r="Z138" i="1"/>
  <c r="Z139" i="1" s="1"/>
  <c r="Y140" i="1"/>
  <c r="Y145" i="1"/>
  <c r="BP142" i="1"/>
  <c r="BN142" i="1"/>
  <c r="Z142" i="1"/>
  <c r="Z144" i="1" s="1"/>
  <c r="Y156" i="1"/>
  <c r="Y155" i="1"/>
  <c r="BP165" i="1"/>
  <c r="BN165" i="1"/>
  <c r="Z165" i="1"/>
  <c r="BP169" i="1"/>
  <c r="BN169" i="1"/>
  <c r="Z169" i="1"/>
  <c r="Y173" i="1"/>
  <c r="BP177" i="1"/>
  <c r="BN177" i="1"/>
  <c r="Z177" i="1"/>
  <c r="Z179" i="1" s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Y222" i="1"/>
  <c r="BP227" i="1"/>
  <c r="BN227" i="1"/>
  <c r="Z227" i="1"/>
  <c r="BP231" i="1"/>
  <c r="BN231" i="1"/>
  <c r="Z231" i="1"/>
  <c r="Z233" i="1" s="1"/>
  <c r="Y238" i="1"/>
  <c r="BP306" i="1"/>
  <c r="BN306" i="1"/>
  <c r="Z306" i="1"/>
  <c r="Y310" i="1"/>
  <c r="BP314" i="1"/>
  <c r="BN314" i="1"/>
  <c r="Z314" i="1"/>
  <c r="Y318" i="1"/>
  <c r="BP322" i="1"/>
  <c r="BN322" i="1"/>
  <c r="Z322" i="1"/>
  <c r="Z324" i="1" s="1"/>
  <c r="Y324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Z269" i="1" s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362" i="1" l="1"/>
  <c r="Z345" i="1"/>
  <c r="Z318" i="1"/>
  <c r="Z92" i="1"/>
  <c r="Z71" i="1"/>
  <c r="Z44" i="1"/>
  <c r="Z222" i="1"/>
  <c r="Z155" i="1"/>
  <c r="Z80" i="1"/>
  <c r="Z58" i="1"/>
  <c r="Z32" i="1"/>
  <c r="Z511" i="1"/>
  <c r="Z493" i="1"/>
  <c r="Z471" i="1"/>
  <c r="Z310" i="1"/>
  <c r="Z173" i="1"/>
  <c r="Z338" i="1"/>
  <c r="Z504" i="1"/>
  <c r="Z455" i="1"/>
  <c r="Y522" i="1"/>
  <c r="Y519" i="1"/>
  <c r="Z379" i="1"/>
  <c r="Z357" i="1"/>
  <c r="Z217" i="1"/>
  <c r="Y518" i="1"/>
  <c r="Z425" i="1"/>
  <c r="Z407" i="1"/>
  <c r="Z332" i="1"/>
  <c r="Z261" i="1"/>
  <c r="Z477" i="1"/>
  <c r="Z461" i="1"/>
  <c r="Z205" i="1"/>
  <c r="Z101" i="1"/>
  <c r="Z65" i="1"/>
  <c r="Y520" i="1"/>
  <c r="Z300" i="1"/>
  <c r="Z252" i="1"/>
  <c r="Z523" i="1" l="1"/>
  <c r="Y521" i="1"/>
</calcChain>
</file>

<file path=xl/sharedStrings.xml><?xml version="1.0" encoding="utf-8"?>
<sst xmlns="http://schemas.openxmlformats.org/spreadsheetml/2006/main" count="2344" uniqueCount="832">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</sst>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45833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Среда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70</v>
      </c>
      <c r="Y41" s="584">
        <f>IFERROR(IF(X41="",0,CEILING((X41/$H41),1)*$H41),"")</f>
        <v>75.600000000000009</v>
      </c>
      <c r="Z41" s="36">
        <f>IFERROR(IF(Y41=0,"",ROUNDUP(Y41/H41,0)*0.01898),"")</f>
        <v>0.13286000000000001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72.819444444444429</v>
      </c>
      <c r="BN41" s="64">
        <f>IFERROR(Y41*I41/H41,"0")</f>
        <v>78.64500000000001</v>
      </c>
      <c r="BO41" s="64">
        <f>IFERROR(1/J41*(X41/H41),"0")</f>
        <v>0.10127314814814814</v>
      </c>
      <c r="BP41" s="64">
        <f>IFERROR(1/J41*(Y41/H41),"0")</f>
        <v>0.109375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70</v>
      </c>
      <c r="X43" s="583">
        <v>20</v>
      </c>
      <c r="Y43" s="584">
        <f>IFERROR(IF(X43="",0,CEILING((X43/$H43),1)*$H43),"")</f>
        <v>20</v>
      </c>
      <c r="Z43" s="36">
        <f>IFERROR(IF(Y43=0,"",ROUNDUP(Y43/H43,0)*0.00902),"")</f>
        <v>4.5100000000000001E-2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21.05</v>
      </c>
      <c r="BN43" s="64">
        <f>IFERROR(Y43*I43/H43,"0")</f>
        <v>21.05</v>
      </c>
      <c r="BO43" s="64">
        <f>IFERROR(1/J43*(X43/H43),"0")</f>
        <v>3.787878787878788E-2</v>
      </c>
      <c r="BP43" s="64">
        <f>IFERROR(1/J43*(Y43/H43),"0")</f>
        <v>3.787878787878788E-2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11.481481481481481</v>
      </c>
      <c r="Y44" s="585">
        <f>IFERROR(Y41/H41,"0")+IFERROR(Y42/H42,"0")+IFERROR(Y43/H43,"0")</f>
        <v>12</v>
      </c>
      <c r="Z44" s="585">
        <f>IFERROR(IF(Z41="",0,Z41),"0")+IFERROR(IF(Z42="",0,Z42),"0")+IFERROR(IF(Z43="",0,Z43),"0")</f>
        <v>0.17796000000000001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90</v>
      </c>
      <c r="Y45" s="585">
        <f>IFERROR(SUM(Y41:Y43),"0")</f>
        <v>95.600000000000009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1000</v>
      </c>
      <c r="Y53" s="584">
        <f t="shared" si="6"/>
        <v>1004.4000000000001</v>
      </c>
      <c r="Z53" s="36">
        <f>IFERROR(IF(Y53=0,"",ROUNDUP(Y53/H53,0)*0.01898),"")</f>
        <v>1.7651399999999999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1040.2777777777776</v>
      </c>
      <c r="BN53" s="64">
        <f t="shared" si="8"/>
        <v>1044.855</v>
      </c>
      <c r="BO53" s="64">
        <f t="shared" si="9"/>
        <v>1.4467592592592591</v>
      </c>
      <c r="BP53" s="64">
        <f t="shared" si="10"/>
        <v>1.453125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301.5</v>
      </c>
      <c r="Y57" s="584">
        <f t="shared" si="6"/>
        <v>301.5</v>
      </c>
      <c r="Z57" s="36">
        <f>IFERROR(IF(Y57=0,"",ROUNDUP(Y57/H57,0)*0.00902),"")</f>
        <v>0.60433999999999999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315.57</v>
      </c>
      <c r="BN57" s="64">
        <f t="shared" si="8"/>
        <v>315.57</v>
      </c>
      <c r="BO57" s="64">
        <f t="shared" si="9"/>
        <v>0.50757575757575757</v>
      </c>
      <c r="BP57" s="64">
        <f t="shared" si="10"/>
        <v>0.50757575757575757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159.59259259259258</v>
      </c>
      <c r="Y58" s="585">
        <f>IFERROR(Y52/H52,"0")+IFERROR(Y53/H53,"0")+IFERROR(Y54/H54,"0")+IFERROR(Y55/H55,"0")+IFERROR(Y56/H56,"0")+IFERROR(Y57/H57,"0")</f>
        <v>160</v>
      </c>
      <c r="Z58" s="585">
        <f>IFERROR(IF(Z52="",0,Z52),"0")+IFERROR(IF(Z53="",0,Z53),"0")+IFERROR(IF(Z54="",0,Z54),"0")+IFERROR(IF(Z55="",0,Z55),"0")+IFERROR(IF(Z56="",0,Z56),"0")+IFERROR(IF(Z57="",0,Z57),"0")</f>
        <v>2.3694799999999998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1301.5</v>
      </c>
      <c r="Y59" s="585">
        <f>IFERROR(SUM(Y52:Y57),"0")</f>
        <v>1305.9000000000001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500</v>
      </c>
      <c r="Y61" s="584">
        <f>IFERROR(IF(X61="",0,CEILING((X61/$H61),1)*$H61),"")</f>
        <v>507.6</v>
      </c>
      <c r="Z61" s="36">
        <f>IFERROR(IF(Y61=0,"",ROUNDUP(Y61/H61,0)*0.01898),"")</f>
        <v>0.89205999999999996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520.1388888888888</v>
      </c>
      <c r="BN61" s="64">
        <f>IFERROR(Y61*I61/H61,"0")</f>
        <v>528.04499999999996</v>
      </c>
      <c r="BO61" s="64">
        <f>IFERROR(1/J61*(X61/H61),"0")</f>
        <v>0.72337962962962954</v>
      </c>
      <c r="BP61" s="64">
        <f>IFERROR(1/J61*(Y61/H61),"0")</f>
        <v>0.734375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117</v>
      </c>
      <c r="Y64" s="584">
        <f>IFERROR(IF(X64="",0,CEILING((X64/$H64),1)*$H64),"")</f>
        <v>118.80000000000001</v>
      </c>
      <c r="Z64" s="36">
        <f>IFERROR(IF(Y64=0,"",ROUNDUP(Y64/H64,0)*0.00651),"")</f>
        <v>0.28644000000000003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124.79999999999998</v>
      </c>
      <c r="BN64" s="64">
        <f>IFERROR(Y64*I64/H64,"0")</f>
        <v>126.72</v>
      </c>
      <c r="BO64" s="64">
        <f>IFERROR(1/J64*(X64/H64),"0")</f>
        <v>0.23809523809523808</v>
      </c>
      <c r="BP64" s="64">
        <f>IFERROR(1/J64*(Y64/H64),"0")</f>
        <v>0.24175824175824179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89.629629629629619</v>
      </c>
      <c r="Y65" s="585">
        <f>IFERROR(Y61/H61,"0")+IFERROR(Y62/H62,"0")+IFERROR(Y63/H63,"0")+IFERROR(Y64/H64,"0")</f>
        <v>91</v>
      </c>
      <c r="Z65" s="585">
        <f>IFERROR(IF(Z61="",0,Z61),"0")+IFERROR(IF(Z62="",0,Z62),"0")+IFERROR(IF(Z63="",0,Z63),"0")+IFERROR(IF(Z64="",0,Z64),"0")</f>
        <v>1.1785000000000001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617</v>
      </c>
      <c r="Y66" s="585">
        <f>IFERROR(SUM(Y61:Y64),"0")</f>
        <v>626.40000000000009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1</v>
      </c>
      <c r="Y76" s="584">
        <f t="shared" si="11"/>
        <v>8.4</v>
      </c>
      <c r="Z76" s="36">
        <f>IFERROR(IF(Y76=0,"",ROUNDUP(Y76/H76,0)*0.01898),"")</f>
        <v>1.898E-2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1.0603571428571428</v>
      </c>
      <c r="BN76" s="64">
        <f t="shared" si="13"/>
        <v>8.907</v>
      </c>
      <c r="BO76" s="64">
        <f t="shared" si="14"/>
        <v>1.8601190476190475E-3</v>
      </c>
      <c r="BP76" s="64">
        <f t="shared" si="15"/>
        <v>1.5625E-2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0.11904761904761904</v>
      </c>
      <c r="Y80" s="585">
        <f>IFERROR(Y74/H74,"0")+IFERROR(Y75/H75,"0")+IFERROR(Y76/H76,"0")+IFERROR(Y77/H77,"0")+IFERROR(Y78/H78,"0")+IFERROR(Y79/H79,"0")</f>
        <v>1</v>
      </c>
      <c r="Z80" s="585">
        <f>IFERROR(IF(Z74="",0,Z74),"0")+IFERROR(IF(Z75="",0,Z75),"0")+IFERROR(IF(Z76="",0,Z76),"0")+IFERROR(IF(Z77="",0,Z77),"0")+IFERROR(IF(Z78="",0,Z78),"0")+IFERROR(IF(Z79="",0,Z79),"0")</f>
        <v>1.898E-2</v>
      </c>
      <c r="AA80" s="586"/>
      <c r="AB80" s="586"/>
      <c r="AC80" s="586"/>
    </row>
    <row r="81" spans="1:68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1</v>
      </c>
      <c r="Y81" s="585">
        <f>IFERROR(SUM(Y74:Y79),"0")</f>
        <v>8.4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140</v>
      </c>
      <c r="Y89" s="584">
        <f>IFERROR(IF(X89="",0,CEILING((X89/$H89),1)*$H89),"")</f>
        <v>140.4</v>
      </c>
      <c r="Z89" s="36">
        <f>IFERROR(IF(Y89=0,"",ROUNDUP(Y89/H89,0)*0.01898),"")</f>
        <v>0.24674000000000001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145.63888888888886</v>
      </c>
      <c r="BN89" s="64">
        <f>IFERROR(Y89*I89/H89,"0")</f>
        <v>146.05499999999998</v>
      </c>
      <c r="BO89" s="64">
        <f>IFERROR(1/J89*(X89/H89),"0")</f>
        <v>0.20254629629629628</v>
      </c>
      <c r="BP89" s="64">
        <f>IFERROR(1/J89*(Y89/H89),"0")</f>
        <v>0.203125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99</v>
      </c>
      <c r="Y91" s="584">
        <f>IFERROR(IF(X91="",0,CEILING((X91/$H91),1)*$H91),"")</f>
        <v>99</v>
      </c>
      <c r="Z91" s="36">
        <f>IFERROR(IF(Y91=0,"",ROUNDUP(Y91/H91,0)*0.00902),"")</f>
        <v>0.19844000000000001</v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103.62</v>
      </c>
      <c r="BN91" s="64">
        <f>IFERROR(Y91*I91/H91,"0")</f>
        <v>103.62</v>
      </c>
      <c r="BO91" s="64">
        <f>IFERROR(1/J91*(X91/H91),"0")</f>
        <v>0.16666666666666669</v>
      </c>
      <c r="BP91" s="64">
        <f>IFERROR(1/J91*(Y91/H91),"0")</f>
        <v>0.16666666666666669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34.962962962962962</v>
      </c>
      <c r="Y92" s="585">
        <f>IFERROR(Y89/H89,"0")+IFERROR(Y90/H90,"0")+IFERROR(Y91/H91,"0")</f>
        <v>35</v>
      </c>
      <c r="Z92" s="585">
        <f>IFERROR(IF(Z89="",0,Z89),"0")+IFERROR(IF(Z90="",0,Z90),"0")+IFERROR(IF(Z91="",0,Z91),"0")</f>
        <v>0.44518000000000002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239</v>
      </c>
      <c r="Y93" s="585">
        <f>IFERROR(SUM(Y89:Y91),"0")</f>
        <v>239.4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100</v>
      </c>
      <c r="Y95" s="584">
        <f t="shared" ref="Y95:Y100" si="16"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106.4074074074074</v>
      </c>
      <c r="BN95" s="64">
        <f t="shared" ref="BN95:BN100" si="18">IFERROR(Y95*I95/H95,"0")</f>
        <v>112.047</v>
      </c>
      <c r="BO95" s="64">
        <f t="shared" ref="BO95:BO100" si="19">IFERROR(1/J95*(X95/H95),"0")</f>
        <v>0.19290123456790123</v>
      </c>
      <c r="BP95" s="64">
        <f t="shared" ref="BP95:BP100" si="20">IFERROR(1/J95*(Y95/H95),"0")</f>
        <v>0.203125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16.2</v>
      </c>
      <c r="Y99" s="584">
        <f t="shared" si="16"/>
        <v>16.200000000000003</v>
      </c>
      <c r="Z99" s="36">
        <f>IFERROR(IF(Y99=0,"",ROUNDUP(Y99/H99,0)*0.00651),"")</f>
        <v>3.9059999999999997E-2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17.711999999999996</v>
      </c>
      <c r="BN99" s="64">
        <f t="shared" si="18"/>
        <v>17.712000000000003</v>
      </c>
      <c r="BO99" s="64">
        <f t="shared" si="19"/>
        <v>3.2967032967032968E-2</v>
      </c>
      <c r="BP99" s="64">
        <f t="shared" si="20"/>
        <v>3.2967032967032975E-2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18.345679012345677</v>
      </c>
      <c r="Y101" s="585">
        <f>IFERROR(Y95/H95,"0")+IFERROR(Y96/H96,"0")+IFERROR(Y97/H97,"0")+IFERROR(Y98/H98,"0")+IFERROR(Y99/H99,"0")+IFERROR(Y100/H100,"0")</f>
        <v>19</v>
      </c>
      <c r="Z101" s="585">
        <f>IFERROR(IF(Z95="",0,Z95),"0")+IFERROR(IF(Z96="",0,Z96),"0")+IFERROR(IF(Z97="",0,Z97),"0")+IFERROR(IF(Z98="",0,Z98),"0")+IFERROR(IF(Z99="",0,Z99),"0")+IFERROR(IF(Z100="",0,Z100),"0")</f>
        <v>0.2858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116.2</v>
      </c>
      <c r="Y102" s="585">
        <f>IFERROR(SUM(Y95:Y100),"0")</f>
        <v>121.5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3.75</v>
      </c>
      <c r="Y106" s="584">
        <f>IFERROR(IF(X106="",0,CEILING((X106/$H106),1)*$H106),"")</f>
        <v>3.75</v>
      </c>
      <c r="Z106" s="36">
        <f>IFERROR(IF(Y106=0,"",ROUNDUP(Y106/H106,0)*0.00902),"")</f>
        <v>9.0200000000000002E-3</v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3.96</v>
      </c>
      <c r="BN106" s="64">
        <f>IFERROR(Y106*I106/H106,"0")</f>
        <v>3.96</v>
      </c>
      <c r="BO106" s="64">
        <f>IFERROR(1/J106*(X106/H106),"0")</f>
        <v>7.575757575757576E-3</v>
      </c>
      <c r="BP106" s="64">
        <f>IFERROR(1/J106*(Y106/H106),"0")</f>
        <v>7.575757575757576E-3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1</v>
      </c>
      <c r="Y109" s="585">
        <f>IFERROR(Y105/H105,"0")+IFERROR(Y106/H106,"0")+IFERROR(Y107/H107,"0")+IFERROR(Y108/H108,"0")</f>
        <v>1</v>
      </c>
      <c r="Z109" s="585">
        <f>IFERROR(IF(Z105="",0,Z105),"0")+IFERROR(IF(Z106="",0,Z106),"0")+IFERROR(IF(Z107="",0,Z107),"0")+IFERROR(IF(Z108="",0,Z108),"0")</f>
        <v>9.0200000000000002E-3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3.75</v>
      </c>
      <c r="Y110" s="585">
        <f>IFERROR(SUM(Y105:Y108),"0")</f>
        <v>3.75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38</v>
      </c>
      <c r="Y118" s="584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40.406666666666666</v>
      </c>
      <c r="BN118" s="64">
        <f>IFERROR(Y118*I118/H118,"0")</f>
        <v>43.065000000000005</v>
      </c>
      <c r="BO118" s="64">
        <f>IFERROR(1/J118*(X118/H118),"0")</f>
        <v>7.3302469135802475E-2</v>
      </c>
      <c r="BP118" s="64">
        <f>IFERROR(1/J118*(Y118/H118),"0")</f>
        <v>7.8125E-2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21.15</v>
      </c>
      <c r="Y121" s="584">
        <f>IFERROR(IF(X121="",0,CEILING((X121/$H121),1)*$H121),"")</f>
        <v>21.6</v>
      </c>
      <c r="Z121" s="36">
        <f>IFERROR(IF(Y121=0,"",ROUNDUP(Y121/H121,0)*0.00651),"")</f>
        <v>5.2080000000000001E-2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23.123999999999995</v>
      </c>
      <c r="BN121" s="64">
        <f>IFERROR(Y121*I121/H121,"0")</f>
        <v>23.616</v>
      </c>
      <c r="BO121" s="64">
        <f>IFERROR(1/J121*(X121/H121),"0")</f>
        <v>4.304029304029304E-2</v>
      </c>
      <c r="BP121" s="64">
        <f>IFERROR(1/J121*(Y121/H121),"0")</f>
        <v>4.3956043956043959E-2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12.52469135802469</v>
      </c>
      <c r="Y123" s="585">
        <f>IFERROR(Y118/H118,"0")+IFERROR(Y119/H119,"0")+IFERROR(Y120/H120,"0")+IFERROR(Y121/H121,"0")+IFERROR(Y122/H122,"0")</f>
        <v>13</v>
      </c>
      <c r="Z123" s="585">
        <f>IFERROR(IF(Z118="",0,Z118),"0")+IFERROR(IF(Z119="",0,Z119),"0")+IFERROR(IF(Z120="",0,Z120),"0")+IFERROR(IF(Z121="",0,Z121),"0")+IFERROR(IF(Z122="",0,Z122),"0")</f>
        <v>0.14698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59.15</v>
      </c>
      <c r="Y124" s="585">
        <f>IFERROR(SUM(Y118:Y122),"0")</f>
        <v>62.1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11.2</v>
      </c>
      <c r="Y133" s="584">
        <f>IFERROR(IF(X133="",0,CEILING((X133/$H133),1)*$H133),"")</f>
        <v>12.8</v>
      </c>
      <c r="Z133" s="36">
        <f>IFERROR(IF(Y133=0,"",ROUNDUP(Y133/H133,0)*0.00651),"")</f>
        <v>2.6040000000000001E-2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11.829999999999998</v>
      </c>
      <c r="BN133" s="64">
        <f>IFERROR(Y133*I133/H133,"0")</f>
        <v>13.52</v>
      </c>
      <c r="BO133" s="64">
        <f>IFERROR(1/J133*(X133/H133),"0")</f>
        <v>1.9230769230769228E-2</v>
      </c>
      <c r="BP133" s="64">
        <f>IFERROR(1/J133*(Y133/H133),"0")</f>
        <v>2.197802197802198E-2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3.4999999999999996</v>
      </c>
      <c r="Y134" s="585">
        <f>IFERROR(Y132/H132,"0")+IFERROR(Y133/H133,"0")</f>
        <v>4</v>
      </c>
      <c r="Z134" s="585">
        <f>IFERROR(IF(Z132="",0,Z132),"0")+IFERROR(IF(Z133="",0,Z133),"0")</f>
        <v>2.6040000000000001E-2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11.2</v>
      </c>
      <c r="Y135" s="585">
        <f>IFERROR(SUM(Y132:Y133),"0")</f>
        <v>12.8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5.25</v>
      </c>
      <c r="Y138" s="584">
        <f>IFERROR(IF(X138="",0,CEILING((X138/$H138),1)*$H138),"")</f>
        <v>5.6</v>
      </c>
      <c r="Z138" s="36">
        <f>IFERROR(IF(Y138=0,"",ROUNDUP(Y138/H138,0)*0.00651),"")</f>
        <v>1.302E-2</v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5.7525000000000004</v>
      </c>
      <c r="BN138" s="64">
        <f>IFERROR(Y138*I138/H138,"0")</f>
        <v>6.1359999999999992</v>
      </c>
      <c r="BO138" s="64">
        <f>IFERROR(1/J138*(X138/H138),"0")</f>
        <v>1.0302197802197804E-2</v>
      </c>
      <c r="BP138" s="64">
        <f>IFERROR(1/J138*(Y138/H138),"0")</f>
        <v>1.098901098901099E-2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1.8750000000000002</v>
      </c>
      <c r="Y139" s="585">
        <f>IFERROR(Y137/H137,"0")+IFERROR(Y138/H138,"0")</f>
        <v>2</v>
      </c>
      <c r="Z139" s="585">
        <f>IFERROR(IF(Z137="",0,Z137),"0")+IFERROR(IF(Z138="",0,Z138),"0")</f>
        <v>1.302E-2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5.25</v>
      </c>
      <c r="Y140" s="585">
        <f>IFERROR(SUM(Y137:Y138),"0")</f>
        <v>5.6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35</v>
      </c>
      <c r="Y152" s="584">
        <f>IFERROR(IF(X152="",0,CEILING((X152/$H152),1)*$H152),"")</f>
        <v>36</v>
      </c>
      <c r="Z152" s="36">
        <f>IFERROR(IF(Y152=0,"",ROUNDUP(Y152/H152,0)*0.01898),"")</f>
        <v>7.5920000000000001E-2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37.275000000000006</v>
      </c>
      <c r="BN152" s="64">
        <f>IFERROR(Y152*I152/H152,"0")</f>
        <v>38.340000000000003</v>
      </c>
      <c r="BO152" s="64">
        <f>IFERROR(1/J152*(X152/H152),"0")</f>
        <v>6.0763888888888888E-2</v>
      </c>
      <c r="BP152" s="64">
        <f>IFERROR(1/J152*(Y152/H152),"0")</f>
        <v>6.25E-2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15</v>
      </c>
      <c r="Y154" s="584">
        <f>IFERROR(IF(X154="",0,CEILING((X154/$H154),1)*$H154),"")</f>
        <v>18</v>
      </c>
      <c r="Z154" s="36">
        <f>IFERROR(IF(Y154=0,"",ROUNDUP(Y154/H154,0)*0.01898),"")</f>
        <v>3.7960000000000001E-2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15.975000000000001</v>
      </c>
      <c r="BN154" s="64">
        <f>IFERROR(Y154*I154/H154,"0")</f>
        <v>19.170000000000002</v>
      </c>
      <c r="BO154" s="64">
        <f>IFERROR(1/J154*(X154/H154),"0")</f>
        <v>2.6041666666666668E-2</v>
      </c>
      <c r="BP154" s="64">
        <f>IFERROR(1/J154*(Y154/H154),"0")</f>
        <v>3.125E-2</v>
      </c>
    </row>
    <row r="155" spans="1:68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5.5555555555555554</v>
      </c>
      <c r="Y155" s="585">
        <f>IFERROR(Y152/H152,"0")+IFERROR(Y153/H153,"0")+IFERROR(Y154/H154,"0")</f>
        <v>6</v>
      </c>
      <c r="Z155" s="585">
        <f>IFERROR(IF(Z152="",0,Z152),"0")+IFERROR(IF(Z153="",0,Z153),"0")+IFERROR(IF(Z154="",0,Z154),"0")</f>
        <v>0.11388000000000001</v>
      </c>
      <c r="AA155" s="586"/>
      <c r="AB155" s="586"/>
      <c r="AC155" s="586"/>
    </row>
    <row r="156" spans="1:68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50</v>
      </c>
      <c r="Y156" s="585">
        <f>IFERROR(SUM(Y152:Y154),"0")</f>
        <v>54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19</v>
      </c>
      <c r="Y164" s="584">
        <f t="shared" ref="Y164:Y172" si="21">IFERROR(IF(X164="",0,CEILING((X164/$H164),1)*$H164),"")</f>
        <v>21</v>
      </c>
      <c r="Z164" s="36">
        <f>IFERROR(IF(Y164=0,"",ROUNDUP(Y164/H164,0)*0.00902),"")</f>
        <v>4.5100000000000001E-2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20.221428571428568</v>
      </c>
      <c r="BN164" s="64">
        <f t="shared" ref="BN164:BN172" si="23">IFERROR(Y164*I164/H164,"0")</f>
        <v>22.349999999999998</v>
      </c>
      <c r="BO164" s="64">
        <f t="shared" ref="BO164:BO172" si="24">IFERROR(1/J164*(X164/H164),"0")</f>
        <v>3.4271284271284272E-2</v>
      </c>
      <c r="BP164" s="64">
        <f t="shared" ref="BP164:BP172" si="25">IFERROR(1/J164*(Y164/H164),"0")</f>
        <v>3.787878787878788E-2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2.1</v>
      </c>
      <c r="Y167" s="584">
        <f t="shared" si="21"/>
        <v>2.1</v>
      </c>
      <c r="Z167" s="36">
        <f>IFERROR(IF(Y167=0,"",ROUNDUP(Y167/H167,0)*0.00502),"")</f>
        <v>5.0200000000000002E-3</v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2.23</v>
      </c>
      <c r="BN167" s="64">
        <f t="shared" si="23"/>
        <v>2.23</v>
      </c>
      <c r="BO167" s="64">
        <f t="shared" si="24"/>
        <v>4.2735042735042739E-3</v>
      </c>
      <c r="BP167" s="64">
        <f t="shared" si="25"/>
        <v>4.2735042735042739E-3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5.5238095238095237</v>
      </c>
      <c r="Y173" s="585">
        <f>IFERROR(Y164/H164,"0")+IFERROR(Y165/H165,"0")+IFERROR(Y166/H166,"0")+IFERROR(Y167/H167,"0")+IFERROR(Y168/H168,"0")+IFERROR(Y169/H169,"0")+IFERROR(Y170/H170,"0")+IFERROR(Y171/H171,"0")+IFERROR(Y172/H172,"0")</f>
        <v>6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5.0119999999999998E-2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21.1</v>
      </c>
      <c r="Y174" s="585">
        <f>IFERROR(SUM(Y164:Y172),"0")</f>
        <v>23.1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60</v>
      </c>
      <c r="Y197" s="584">
        <f t="shared" ref="Y197:Y204" si="26">IFERROR(IF(X197="",0,CEILING((X197/$H197),1)*$H197),"")</f>
        <v>64.800000000000011</v>
      </c>
      <c r="Z197" s="36">
        <f>IFERROR(IF(Y197=0,"",ROUNDUP(Y197/H197,0)*0.00902),"")</f>
        <v>0.10824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62.333333333333336</v>
      </c>
      <c r="BN197" s="64">
        <f t="shared" ref="BN197:BN204" si="28">IFERROR(Y197*I197/H197,"0")</f>
        <v>67.320000000000007</v>
      </c>
      <c r="BO197" s="64">
        <f t="shared" ref="BO197:BO204" si="29">IFERROR(1/J197*(X197/H197),"0")</f>
        <v>8.4175084175084181E-2</v>
      </c>
      <c r="BP197" s="64">
        <f t="shared" ref="BP197:BP204" si="30">IFERROR(1/J197*(Y197/H197),"0")</f>
        <v>9.0909090909090925E-2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30</v>
      </c>
      <c r="Y198" s="584">
        <f t="shared" si="26"/>
        <v>32.400000000000006</v>
      </c>
      <c r="Z198" s="36">
        <f>IFERROR(IF(Y198=0,"",ROUNDUP(Y198/H198,0)*0.00902),"")</f>
        <v>5.4120000000000001E-2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31.166666666666668</v>
      </c>
      <c r="BN198" s="64">
        <f t="shared" si="28"/>
        <v>33.660000000000004</v>
      </c>
      <c r="BO198" s="64">
        <f t="shared" si="29"/>
        <v>4.208754208754209E-2</v>
      </c>
      <c r="BP198" s="64">
        <f t="shared" si="30"/>
        <v>4.5454545454545463E-2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45</v>
      </c>
      <c r="Y199" s="584">
        <f t="shared" si="26"/>
        <v>48.6</v>
      </c>
      <c r="Z199" s="36">
        <f>IFERROR(IF(Y199=0,"",ROUNDUP(Y199/H199,0)*0.00902),"")</f>
        <v>8.1180000000000002E-2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46.75</v>
      </c>
      <c r="BN199" s="64">
        <f t="shared" si="28"/>
        <v>50.49</v>
      </c>
      <c r="BO199" s="64">
        <f t="shared" si="29"/>
        <v>6.3131313131313122E-2</v>
      </c>
      <c r="BP199" s="64">
        <f t="shared" si="30"/>
        <v>6.8181818181818177E-2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30</v>
      </c>
      <c r="Y200" s="584">
        <f t="shared" si="26"/>
        <v>32.400000000000006</v>
      </c>
      <c r="Z200" s="36">
        <f>IFERROR(IF(Y200=0,"",ROUNDUP(Y200/H200,0)*0.00902),"")</f>
        <v>5.4120000000000001E-2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31.166666666666668</v>
      </c>
      <c r="BN200" s="64">
        <f t="shared" si="28"/>
        <v>33.660000000000004</v>
      </c>
      <c r="BO200" s="64">
        <f t="shared" si="29"/>
        <v>4.208754208754209E-2</v>
      </c>
      <c r="BP200" s="64">
        <f t="shared" si="30"/>
        <v>4.5454545454545463E-2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30.55555555555555</v>
      </c>
      <c r="Y205" s="585">
        <f>IFERROR(Y197/H197,"0")+IFERROR(Y198/H198,"0")+IFERROR(Y199/H199,"0")+IFERROR(Y200/H200,"0")+IFERROR(Y201/H201,"0")+IFERROR(Y202/H202,"0")+IFERROR(Y203/H203,"0")+IFERROR(Y204/H204,"0")</f>
        <v>33.000000000000007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0.29766000000000004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165</v>
      </c>
      <c r="Y206" s="585">
        <f>IFERROR(SUM(Y197:Y204),"0")</f>
        <v>178.20000000000002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8</v>
      </c>
      <c r="Y211" s="584">
        <f t="shared" si="31"/>
        <v>9.6</v>
      </c>
      <c r="Z211" s="36">
        <f t="shared" ref="Z211:Z216" si="36">IFERROR(IF(Y211=0,"",ROUNDUP(Y211/H211,0)*0.00651),"")</f>
        <v>2.6040000000000001E-2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8.9</v>
      </c>
      <c r="BN211" s="64">
        <f t="shared" si="33"/>
        <v>10.68</v>
      </c>
      <c r="BO211" s="64">
        <f t="shared" si="34"/>
        <v>1.8315018315018316E-2</v>
      </c>
      <c r="BP211" s="64">
        <f t="shared" si="35"/>
        <v>2.197802197802198E-2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18.899999999999999</v>
      </c>
      <c r="Y213" s="584">
        <f t="shared" si="31"/>
        <v>19.2</v>
      </c>
      <c r="Z213" s="36">
        <f t="shared" si="36"/>
        <v>5.2080000000000001E-2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20.884499999999999</v>
      </c>
      <c r="BN213" s="64">
        <f t="shared" si="33"/>
        <v>21.216000000000001</v>
      </c>
      <c r="BO213" s="64">
        <f t="shared" si="34"/>
        <v>4.3269230769230775E-2</v>
      </c>
      <c r="BP213" s="64">
        <f t="shared" si="35"/>
        <v>4.3956043956043959E-2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8</v>
      </c>
      <c r="Y216" s="584">
        <f t="shared" si="31"/>
        <v>9.6</v>
      </c>
      <c r="Z216" s="36">
        <f t="shared" si="36"/>
        <v>2.6040000000000001E-2</v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8.86</v>
      </c>
      <c r="BN216" s="64">
        <f t="shared" si="33"/>
        <v>10.632</v>
      </c>
      <c r="BO216" s="64">
        <f t="shared" si="34"/>
        <v>1.8315018315018316E-2</v>
      </c>
      <c r="BP216" s="64">
        <f t="shared" si="35"/>
        <v>2.197802197802198E-2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14.541666666666668</v>
      </c>
      <c r="Y217" s="585">
        <f>IFERROR(Y208/H208,"0")+IFERROR(Y209/H209,"0")+IFERROR(Y210/H210,"0")+IFERROR(Y211/H211,"0")+IFERROR(Y212/H212,"0")+IFERROR(Y213/H213,"0")+IFERROR(Y214/H214,"0")+IFERROR(Y215/H215,"0")+IFERROR(Y216/H216,"0")</f>
        <v>16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0.10416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34.9</v>
      </c>
      <c r="Y218" s="585">
        <f>IFERROR(SUM(Y208:Y216),"0")</f>
        <v>38.4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80</v>
      </c>
      <c r="Y256" s="584">
        <f>IFERROR(IF(X256="",0,CEILING((X256/$H256),1)*$H256),"")</f>
        <v>86.4</v>
      </c>
      <c r="Z256" s="36">
        <f>IFERROR(IF(Y256=0,"",ROUNDUP(Y256/H256,0)*0.01898),"")</f>
        <v>0.15184</v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83.222222222222214</v>
      </c>
      <c r="BN256" s="64">
        <f>IFERROR(Y256*I256/H256,"0")</f>
        <v>89.88</v>
      </c>
      <c r="BO256" s="64">
        <f>IFERROR(1/J256*(X256/H256),"0")</f>
        <v>0.11574074074074073</v>
      </c>
      <c r="BP256" s="64">
        <f>IFERROR(1/J256*(Y256/H256),"0")</f>
        <v>0.125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270</v>
      </c>
      <c r="Y257" s="584">
        <f>IFERROR(IF(X257="",0,CEILING((X257/$H257),1)*$H257),"")</f>
        <v>270</v>
      </c>
      <c r="Z257" s="36">
        <f>IFERROR(IF(Y257=0,"",ROUNDUP(Y257/H257,0)*0.01898),"")</f>
        <v>0.47450000000000003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280.87499999999994</v>
      </c>
      <c r="BN257" s="64">
        <f>IFERROR(Y257*I257/H257,"0")</f>
        <v>280.87499999999994</v>
      </c>
      <c r="BO257" s="64">
        <f>IFERROR(1/J257*(X257/H257),"0")</f>
        <v>0.390625</v>
      </c>
      <c r="BP257" s="64">
        <f>IFERROR(1/J257*(Y257/H257),"0")</f>
        <v>0.390625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30</v>
      </c>
      <c r="Y258" s="584">
        <f>IFERROR(IF(X258="",0,CEILING((X258/$H258),1)*$H258),"")</f>
        <v>32.400000000000006</v>
      </c>
      <c r="Z258" s="36">
        <f>IFERROR(IF(Y258=0,"",ROUNDUP(Y258/H258,0)*0.01898),"")</f>
        <v>5.6940000000000004E-2</v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31.208333333333329</v>
      </c>
      <c r="BN258" s="64">
        <f>IFERROR(Y258*I258/H258,"0")</f>
        <v>33.705000000000005</v>
      </c>
      <c r="BO258" s="64">
        <f>IFERROR(1/J258*(X258/H258),"0")</f>
        <v>4.3402777777777776E-2</v>
      </c>
      <c r="BP258" s="64">
        <f>IFERROR(1/J258*(Y258/H258),"0")</f>
        <v>4.6875000000000007E-2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20</v>
      </c>
      <c r="Y259" s="584">
        <f>IFERROR(IF(X259="",0,CEILING((X259/$H259),1)*$H259),"")</f>
        <v>20</v>
      </c>
      <c r="Z259" s="36">
        <f>IFERROR(IF(Y259=0,"",ROUNDUP(Y259/H259,0)*0.00902),"")</f>
        <v>4.5100000000000001E-2</v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21.05</v>
      </c>
      <c r="BN259" s="64">
        <f>IFERROR(Y259*I259/H259,"0")</f>
        <v>21.05</v>
      </c>
      <c r="BO259" s="64">
        <f>IFERROR(1/J259*(X259/H259),"0")</f>
        <v>3.787878787878788E-2</v>
      </c>
      <c r="BP259" s="64">
        <f>IFERROR(1/J259*(Y259/H259),"0")</f>
        <v>3.787878787878788E-2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24</v>
      </c>
      <c r="Y260" s="584">
        <f>IFERROR(IF(X260="",0,CEILING((X260/$H260),1)*$H260),"")</f>
        <v>24</v>
      </c>
      <c r="Z260" s="36">
        <f>IFERROR(IF(Y260=0,"",ROUNDUP(Y260/H260,0)*0.00902),"")</f>
        <v>5.4120000000000001E-2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25.259999999999998</v>
      </c>
      <c r="BN260" s="64">
        <f>IFERROR(Y260*I260/H260,"0")</f>
        <v>25.259999999999998</v>
      </c>
      <c r="BO260" s="64">
        <f>IFERROR(1/J260*(X260/H260),"0")</f>
        <v>4.5454545454545456E-2</v>
      </c>
      <c r="BP260" s="64">
        <f>IFERROR(1/J260*(Y260/H260),"0")</f>
        <v>4.5454545454545456E-2</v>
      </c>
    </row>
    <row r="261" spans="1:68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46.185185185185183</v>
      </c>
      <c r="Y261" s="585">
        <f>IFERROR(Y256/H256,"0")+IFERROR(Y257/H257,"0")+IFERROR(Y258/H258,"0")+IFERROR(Y259/H259,"0")+IFERROR(Y260/H260,"0")</f>
        <v>47</v>
      </c>
      <c r="Z261" s="585">
        <f>IFERROR(IF(Z256="",0,Z256),"0")+IFERROR(IF(Z257="",0,Z257),"0")+IFERROR(IF(Z258="",0,Z258),"0")+IFERROR(IF(Z259="",0,Z259),"0")+IFERROR(IF(Z260="",0,Z260),"0")</f>
        <v>0.78249999999999997</v>
      </c>
      <c r="AA261" s="586"/>
      <c r="AB261" s="586"/>
      <c r="AC261" s="586"/>
    </row>
    <row r="262" spans="1:68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424</v>
      </c>
      <c r="Y262" s="585">
        <f>IFERROR(SUM(Y256:Y260),"0")</f>
        <v>432.79999999999995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260</v>
      </c>
      <c r="Y294" s="584">
        <f t="shared" ref="Y294:Y299" si="48">IFERROR(IF(X294="",0,CEILING((X294/$H294),1)*$H294),"")</f>
        <v>270</v>
      </c>
      <c r="Z294" s="36">
        <f>IFERROR(IF(Y294=0,"",ROUNDUP(Y294/H294,0)*0.01898),"")</f>
        <v>0.47450000000000003</v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270.47222222222217</v>
      </c>
      <c r="BN294" s="64">
        <f t="shared" ref="BN294:BN299" si="50">IFERROR(Y294*I294/H294,"0")</f>
        <v>280.87499999999994</v>
      </c>
      <c r="BO294" s="64">
        <f t="shared" ref="BO294:BO299" si="51">IFERROR(1/J294*(X294/H294),"0")</f>
        <v>0.37615740740740738</v>
      </c>
      <c r="BP294" s="64">
        <f t="shared" ref="BP294:BP299" si="52">IFERROR(1/J294*(Y294/H294),"0")</f>
        <v>0.390625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1360</v>
      </c>
      <c r="Y296" s="584">
        <f t="shared" si="48"/>
        <v>1360.8000000000002</v>
      </c>
      <c r="Z296" s="36">
        <f>IFERROR(IF(Y296=0,"",ROUNDUP(Y296/H296,0)*0.01898),"")</f>
        <v>2.3914800000000001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1414.7777777777776</v>
      </c>
      <c r="BN296" s="64">
        <f t="shared" si="50"/>
        <v>1415.6100000000001</v>
      </c>
      <c r="BO296" s="64">
        <f t="shared" si="51"/>
        <v>1.9675925925925926</v>
      </c>
      <c r="BP296" s="64">
        <f t="shared" si="52"/>
        <v>1.9687500000000002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180</v>
      </c>
      <c r="Y297" s="584">
        <f t="shared" si="48"/>
        <v>183.60000000000002</v>
      </c>
      <c r="Z297" s="36">
        <f>IFERROR(IF(Y297=0,"",ROUNDUP(Y297/H297,0)*0.01898),"")</f>
        <v>0.32266</v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187.24999999999997</v>
      </c>
      <c r="BN297" s="64">
        <f t="shared" si="50"/>
        <v>190.995</v>
      </c>
      <c r="BO297" s="64">
        <f t="shared" si="51"/>
        <v>0.26041666666666663</v>
      </c>
      <c r="BP297" s="64">
        <f t="shared" si="52"/>
        <v>0.265625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40</v>
      </c>
      <c r="Y298" s="584">
        <f t="shared" si="48"/>
        <v>40</v>
      </c>
      <c r="Z298" s="36">
        <f>IFERROR(IF(Y298=0,"",ROUNDUP(Y298/H298,0)*0.00902),"")</f>
        <v>9.0200000000000002E-2</v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42.1</v>
      </c>
      <c r="BN298" s="64">
        <f t="shared" si="50"/>
        <v>42.1</v>
      </c>
      <c r="BO298" s="64">
        <f t="shared" si="51"/>
        <v>7.575757575757576E-2</v>
      </c>
      <c r="BP298" s="64">
        <f t="shared" si="52"/>
        <v>7.575757575757576E-2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68</v>
      </c>
      <c r="Y299" s="584">
        <f t="shared" si="48"/>
        <v>68</v>
      </c>
      <c r="Z299" s="36">
        <f>IFERROR(IF(Y299=0,"",ROUNDUP(Y299/H299,0)*0.00902),"")</f>
        <v>0.15334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71.569999999999993</v>
      </c>
      <c r="BN299" s="64">
        <f t="shared" si="50"/>
        <v>71.569999999999993</v>
      </c>
      <c r="BO299" s="64">
        <f t="shared" si="51"/>
        <v>0.12878787878787878</v>
      </c>
      <c r="BP299" s="64">
        <f t="shared" si="52"/>
        <v>0.12878787878787878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193.66666666666666</v>
      </c>
      <c r="Y300" s="585">
        <f>IFERROR(Y294/H294,"0")+IFERROR(Y295/H295,"0")+IFERROR(Y296/H296,"0")+IFERROR(Y297/H297,"0")+IFERROR(Y298/H298,"0")+IFERROR(Y299/H299,"0")</f>
        <v>195</v>
      </c>
      <c r="Z300" s="585">
        <f>IFERROR(IF(Z294="",0,Z294),"0")+IFERROR(IF(Z295="",0,Z295),"0")+IFERROR(IF(Z296="",0,Z296),"0")+IFERROR(IF(Z297="",0,Z297),"0")+IFERROR(IF(Z298="",0,Z298),"0")+IFERROR(IF(Z299="",0,Z299),"0")</f>
        <v>3.4321799999999998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1908</v>
      </c>
      <c r="Y301" s="585">
        <f>IFERROR(SUM(Y294:Y299),"0")</f>
        <v>1922.4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162</v>
      </c>
      <c r="Y303" s="584">
        <f t="shared" ref="Y303:Y309" si="53">IFERROR(IF(X303="",0,CEILING((X303/$H303),1)*$H303),"")</f>
        <v>163.80000000000001</v>
      </c>
      <c r="Z303" s="36">
        <f>IFERROR(IF(Y303=0,"",ROUNDUP(Y303/H303,0)*0.00902),"")</f>
        <v>0.35177999999999998</v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172.41428571428571</v>
      </c>
      <c r="BN303" s="64">
        <f t="shared" ref="BN303:BN309" si="55">IFERROR(Y303*I303/H303,"0")</f>
        <v>174.33</v>
      </c>
      <c r="BO303" s="64">
        <f t="shared" ref="BO303:BO309" si="56">IFERROR(1/J303*(X303/H303),"0")</f>
        <v>0.29220779220779219</v>
      </c>
      <c r="BP303" s="64">
        <f t="shared" ref="BP303:BP309" si="57">IFERROR(1/J303*(Y303/H303),"0")</f>
        <v>0.29545454545454547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252</v>
      </c>
      <c r="Y304" s="584">
        <f t="shared" si="53"/>
        <v>252</v>
      </c>
      <c r="Z304" s="36">
        <f>IFERROR(IF(Y304=0,"",ROUNDUP(Y304/H304,0)*0.00902),"")</f>
        <v>0.54120000000000001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268.19999999999993</v>
      </c>
      <c r="BN304" s="64">
        <f t="shared" si="55"/>
        <v>268.19999999999993</v>
      </c>
      <c r="BO304" s="64">
        <f t="shared" si="56"/>
        <v>0.45454545454545459</v>
      </c>
      <c r="BP304" s="64">
        <f t="shared" si="57"/>
        <v>0.45454545454545459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56.7</v>
      </c>
      <c r="Y306" s="584">
        <f t="shared" si="53"/>
        <v>56.7</v>
      </c>
      <c r="Z306" s="36">
        <f>IFERROR(IF(Y306=0,"",ROUNDUP(Y306/H306,0)*0.00502),"")</f>
        <v>0.13553999999999999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60.21</v>
      </c>
      <c r="BN306" s="64">
        <f t="shared" si="55"/>
        <v>60.21</v>
      </c>
      <c r="BO306" s="64">
        <f t="shared" si="56"/>
        <v>0.11538461538461539</v>
      </c>
      <c r="BP306" s="64">
        <f t="shared" si="57"/>
        <v>0.11538461538461539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14.7</v>
      </c>
      <c r="Y307" s="584">
        <f t="shared" si="53"/>
        <v>14.700000000000001</v>
      </c>
      <c r="Z307" s="36">
        <f>IFERROR(IF(Y307=0,"",ROUNDUP(Y307/H307,0)*0.00502),"")</f>
        <v>3.5140000000000005E-2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15.4</v>
      </c>
      <c r="BN307" s="64">
        <f t="shared" si="55"/>
        <v>15.4</v>
      </c>
      <c r="BO307" s="64">
        <f t="shared" si="56"/>
        <v>2.9914529914529912E-2</v>
      </c>
      <c r="BP307" s="64">
        <f t="shared" si="57"/>
        <v>2.9914529914529919E-2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132.57142857142856</v>
      </c>
      <c r="Y310" s="585">
        <f>IFERROR(Y303/H303,"0")+IFERROR(Y304/H304,"0")+IFERROR(Y305/H305,"0")+IFERROR(Y306/H306,"0")+IFERROR(Y307/H307,"0")+IFERROR(Y308/H308,"0")+IFERROR(Y309/H309,"0")</f>
        <v>133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1.0636599999999998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485.4</v>
      </c>
      <c r="Y311" s="585">
        <f>IFERROR(SUM(Y303:Y309),"0")</f>
        <v>487.2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3670</v>
      </c>
      <c r="Y313" s="584">
        <f>IFERROR(IF(X313="",0,CEILING((X313/$H313),1)*$H313),"")</f>
        <v>3673.7999999999997</v>
      </c>
      <c r="Z313" s="36">
        <f>IFERROR(IF(Y313=0,"",ROUNDUP(Y313/H313,0)*0.01898),"")</f>
        <v>8.9395799999999994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3911.3730769230774</v>
      </c>
      <c r="BN313" s="64">
        <f>IFERROR(Y313*I313/H313,"0")</f>
        <v>3915.4230000000002</v>
      </c>
      <c r="BO313" s="64">
        <f>IFERROR(1/J313*(X313/H313),"0")</f>
        <v>7.3517628205128203</v>
      </c>
      <c r="BP313" s="64">
        <f>IFERROR(1/J313*(Y313/H313),"0")</f>
        <v>7.359375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22.8</v>
      </c>
      <c r="Y316" s="584">
        <f>IFERROR(IF(X316="",0,CEILING((X316/$H316),1)*$H316),"")</f>
        <v>24</v>
      </c>
      <c r="Z316" s="36">
        <f>IFERROR(IF(Y316=0,"",ROUNDUP(Y316/H316,0)*0.00651),"")</f>
        <v>5.2080000000000001E-2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24.669600000000003</v>
      </c>
      <c r="BN316" s="64">
        <f>IFERROR(Y316*I316/H316,"0")</f>
        <v>25.968</v>
      </c>
      <c r="BO316" s="64">
        <f>IFERROR(1/J316*(X316/H316),"0")</f>
        <v>4.1758241758241763E-2</v>
      </c>
      <c r="BP316" s="64">
        <f>IFERROR(1/J316*(Y316/H316),"0")</f>
        <v>4.3956043956043959E-2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478.11282051282052</v>
      </c>
      <c r="Y318" s="585">
        <f>IFERROR(Y313/H313,"0")+IFERROR(Y314/H314,"0")+IFERROR(Y315/H315,"0")+IFERROR(Y316/H316,"0")+IFERROR(Y317/H317,"0")</f>
        <v>479</v>
      </c>
      <c r="Z318" s="585">
        <f>IFERROR(IF(Z313="",0,Z313),"0")+IFERROR(IF(Z314="",0,Z314),"0")+IFERROR(IF(Z315="",0,Z315),"0")+IFERROR(IF(Z316="",0,Z316),"0")+IFERROR(IF(Z317="",0,Z317),"0")</f>
        <v>8.9916599999999995</v>
      </c>
      <c r="AA318" s="586"/>
      <c r="AB318" s="586"/>
      <c r="AC318" s="586"/>
    </row>
    <row r="319" spans="1:68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3692.8</v>
      </c>
      <c r="Y319" s="585">
        <f>IFERROR(SUM(Y313:Y317),"0")</f>
        <v>3697.7999999999997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199</v>
      </c>
      <c r="Y322" s="584">
        <f>IFERROR(IF(X322="",0,CEILING((X322/$H322),1)*$H322),"")</f>
        <v>202.79999999999998</v>
      </c>
      <c r="Z322" s="36">
        <f>IFERROR(IF(Y322=0,"",ROUNDUP(Y322/H322,0)*0.01898),"")</f>
        <v>0.49348000000000003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212.24115384615388</v>
      </c>
      <c r="BN322" s="64">
        <f>IFERROR(Y322*I322/H322,"0")</f>
        <v>216.29400000000001</v>
      </c>
      <c r="BO322" s="64">
        <f>IFERROR(1/J322*(X322/H322),"0")</f>
        <v>0.39863782051282054</v>
      </c>
      <c r="BP322" s="64">
        <f>IFERROR(1/J322*(Y322/H322),"0")</f>
        <v>0.40625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39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41.409642857142856</v>
      </c>
      <c r="BN323" s="64">
        <f>IFERROR(Y323*I323/H323,"0")</f>
        <v>44.594999999999999</v>
      </c>
      <c r="BO323" s="64">
        <f>IFERROR(1/J323*(X323/H323),"0")</f>
        <v>7.2544642857142849E-2</v>
      </c>
      <c r="BP323" s="64">
        <f>IFERROR(1/J323*(Y323/H323),"0")</f>
        <v>7.8125E-2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30.155677655677657</v>
      </c>
      <c r="Y324" s="585">
        <f>IFERROR(Y321/H321,"0")+IFERROR(Y322/H322,"0")+IFERROR(Y323/H323,"0")</f>
        <v>31</v>
      </c>
      <c r="Z324" s="585">
        <f>IFERROR(IF(Z321="",0,Z321),"0")+IFERROR(IF(Z322="",0,Z322),"0")+IFERROR(IF(Z323="",0,Z323),"0")</f>
        <v>0.58838000000000001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238</v>
      </c>
      <c r="Y325" s="585">
        <f>IFERROR(SUM(Y321:Y323),"0")</f>
        <v>244.79999999999998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2.5499999999999998</v>
      </c>
      <c r="Y331" s="584">
        <f>IFERROR(IF(X331="",0,CEILING((X331/$H331),1)*$H331),"")</f>
        <v>2.5499999999999998</v>
      </c>
      <c r="Z331" s="36">
        <f>IFERROR(IF(Y331=0,"",ROUNDUP(Y331/H331,0)*0.00651),"")</f>
        <v>6.5100000000000002E-3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2.88</v>
      </c>
      <c r="BN331" s="64">
        <f>IFERROR(Y331*I331/H331,"0")</f>
        <v>2.88</v>
      </c>
      <c r="BO331" s="64">
        <f>IFERROR(1/J331*(X331/H331),"0")</f>
        <v>5.4945054945054949E-3</v>
      </c>
      <c r="BP331" s="64">
        <f>IFERROR(1/J331*(Y331/H331),"0")</f>
        <v>5.4945054945054949E-3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1</v>
      </c>
      <c r="Y332" s="585">
        <f>IFERROR(Y327/H327,"0")+IFERROR(Y328/H328,"0")+IFERROR(Y329/H329,"0")+IFERROR(Y330/H330,"0")+IFERROR(Y331/H331,"0")</f>
        <v>1</v>
      </c>
      <c r="Z332" s="585">
        <f>IFERROR(IF(Z327="",0,Z327),"0")+IFERROR(IF(Z328="",0,Z328),"0")+IFERROR(IF(Z329="",0,Z329),"0")+IFERROR(IF(Z330="",0,Z330),"0")+IFERROR(IF(Z331="",0,Z331),"0")</f>
        <v>6.5100000000000002E-3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2.5499999999999998</v>
      </c>
      <c r="Y333" s="585">
        <f>IFERROR(SUM(Y327:Y331),"0")</f>
        <v>2.5499999999999998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51</v>
      </c>
      <c r="Y342" s="584">
        <f>IFERROR(IF(X342="",0,CEILING((X342/$H342),1)*$H342),"")</f>
        <v>56.699999999999996</v>
      </c>
      <c r="Z342" s="36">
        <f>IFERROR(IF(Y342=0,"",ROUNDUP(Y342/H342,0)*0.01898),"")</f>
        <v>0.13286000000000001</v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54.267777777777773</v>
      </c>
      <c r="BN342" s="64">
        <f>IFERROR(Y342*I342/H342,"0")</f>
        <v>60.332999999999991</v>
      </c>
      <c r="BO342" s="64">
        <f>IFERROR(1/J342*(X342/H342),"0")</f>
        <v>9.8379629629629636E-2</v>
      </c>
      <c r="BP342" s="64">
        <f>IFERROR(1/J342*(Y342/H342),"0")</f>
        <v>0.109375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65.099999999999994</v>
      </c>
      <c r="Y343" s="584">
        <f>IFERROR(IF(X343="",0,CEILING((X343/$H343),1)*$H343),"")</f>
        <v>65.100000000000009</v>
      </c>
      <c r="Z343" s="36">
        <f>IFERROR(IF(Y343=0,"",ROUNDUP(Y343/H343,0)*0.00651),"")</f>
        <v>0.20181000000000002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72.911999999999992</v>
      </c>
      <c r="BN343" s="64">
        <f>IFERROR(Y343*I343/H343,"0")</f>
        <v>72.912000000000006</v>
      </c>
      <c r="BO343" s="64">
        <f>IFERROR(1/J343*(X343/H343),"0")</f>
        <v>0.17032967032967034</v>
      </c>
      <c r="BP343" s="64">
        <f>IFERROR(1/J343*(Y343/H343),"0")</f>
        <v>0.17032967032967036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56.7</v>
      </c>
      <c r="Y344" s="584">
        <f>IFERROR(IF(X344="",0,CEILING((X344/$H344),1)*$H344),"")</f>
        <v>56.7</v>
      </c>
      <c r="Z344" s="36">
        <f>IFERROR(IF(Y344=0,"",ROUNDUP(Y344/H344,0)*0.00651),"")</f>
        <v>0.17577000000000001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63.179999999999993</v>
      </c>
      <c r="BN344" s="64">
        <f>IFERROR(Y344*I344/H344,"0")</f>
        <v>63.179999999999993</v>
      </c>
      <c r="BO344" s="64">
        <f>IFERROR(1/J344*(X344/H344),"0")</f>
        <v>0.14835164835164835</v>
      </c>
      <c r="BP344" s="64">
        <f>IFERROR(1/J344*(Y344/H344),"0")</f>
        <v>0.14835164835164835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64.296296296296291</v>
      </c>
      <c r="Y345" s="585">
        <f>IFERROR(Y342/H342,"0")+IFERROR(Y343/H343,"0")+IFERROR(Y344/H344,"0")</f>
        <v>65</v>
      </c>
      <c r="Z345" s="585">
        <f>IFERROR(IF(Z342="",0,Z342),"0")+IFERROR(IF(Z343="",0,Z343),"0")+IFERROR(IF(Z344="",0,Z344),"0")</f>
        <v>0.51044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172.8</v>
      </c>
      <c r="Y346" s="585">
        <f>IFERROR(SUM(Y342:Y344),"0")</f>
        <v>178.5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255</v>
      </c>
      <c r="Y350" s="584">
        <f t="shared" ref="Y350:Y356" si="58">IFERROR(IF(X350="",0,CEILING((X350/$H350),1)*$H350),"")</f>
        <v>255</v>
      </c>
      <c r="Z350" s="36">
        <f>IFERROR(IF(Y350=0,"",ROUNDUP(Y350/H350,0)*0.02175),"")</f>
        <v>0.36974999999999997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263.16000000000003</v>
      </c>
      <c r="BN350" s="64">
        <f t="shared" ref="BN350:BN356" si="60">IFERROR(Y350*I350/H350,"0")</f>
        <v>263.16000000000003</v>
      </c>
      <c r="BO350" s="64">
        <f t="shared" ref="BO350:BO356" si="61">IFERROR(1/J350*(X350/H350),"0")</f>
        <v>0.35416666666666663</v>
      </c>
      <c r="BP350" s="64">
        <f t="shared" ref="BP350:BP356" si="62">IFERROR(1/J350*(Y350/H350),"0")</f>
        <v>0.35416666666666663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455</v>
      </c>
      <c r="Y351" s="584">
        <f t="shared" si="58"/>
        <v>465</v>
      </c>
      <c r="Z351" s="36">
        <f>IFERROR(IF(Y351=0,"",ROUNDUP(Y351/H351,0)*0.02175),"")</f>
        <v>0.6742499999999999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469.56000000000006</v>
      </c>
      <c r="BN351" s="64">
        <f t="shared" si="60"/>
        <v>479.88</v>
      </c>
      <c r="BO351" s="64">
        <f t="shared" si="61"/>
        <v>0.63194444444444442</v>
      </c>
      <c r="BP351" s="64">
        <f t="shared" si="62"/>
        <v>0.64583333333333326</v>
      </c>
    </row>
    <row r="352" spans="1:68" ht="37.5" hidden="1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1050</v>
      </c>
      <c r="Y353" s="584">
        <f t="shared" si="58"/>
        <v>1050</v>
      </c>
      <c r="Z353" s="36">
        <f>IFERROR(IF(Y353=0,"",ROUNDUP(Y353/H353,0)*0.02175),"")</f>
        <v>1.5225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1083.5999999999999</v>
      </c>
      <c r="BN353" s="64">
        <f t="shared" si="60"/>
        <v>1083.5999999999999</v>
      </c>
      <c r="BO353" s="64">
        <f t="shared" si="61"/>
        <v>1.4583333333333333</v>
      </c>
      <c r="BP353" s="64">
        <f t="shared" si="62"/>
        <v>1.4583333333333333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5</v>
      </c>
      <c r="Y356" s="584">
        <f t="shared" si="58"/>
        <v>5</v>
      </c>
      <c r="Z356" s="36">
        <f>IFERROR(IF(Y356=0,"",ROUNDUP(Y356/H356,0)*0.00902),"")</f>
        <v>9.0200000000000002E-3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5.21</v>
      </c>
      <c r="BN356" s="64">
        <f t="shared" si="60"/>
        <v>5.21</v>
      </c>
      <c r="BO356" s="64">
        <f t="shared" si="61"/>
        <v>7.575757575757576E-3</v>
      </c>
      <c r="BP356" s="64">
        <f t="shared" si="62"/>
        <v>7.575757575757576E-3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118.33333333333333</v>
      </c>
      <c r="Y357" s="585">
        <f>IFERROR(Y350/H350,"0")+IFERROR(Y351/H351,"0")+IFERROR(Y352/H352,"0")+IFERROR(Y353/H353,"0")+IFERROR(Y354/H354,"0")+IFERROR(Y355/H355,"0")+IFERROR(Y356/H356,"0")</f>
        <v>119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2.5755199999999996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1765</v>
      </c>
      <c r="Y358" s="585">
        <f>IFERROR(SUM(Y350:Y356),"0")</f>
        <v>1775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1915</v>
      </c>
      <c r="Y360" s="584">
        <f>IFERROR(IF(X360="",0,CEILING((X360/$H360),1)*$H360),"")</f>
        <v>1920</v>
      </c>
      <c r="Z360" s="36">
        <f>IFERROR(IF(Y360=0,"",ROUNDUP(Y360/H360,0)*0.02175),"")</f>
        <v>2.7839999999999998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1976.28</v>
      </c>
      <c r="BN360" s="64">
        <f>IFERROR(Y360*I360/H360,"0")</f>
        <v>1981.44</v>
      </c>
      <c r="BO360" s="64">
        <f>IFERROR(1/J360*(X360/H360),"0")</f>
        <v>2.6597222222222223</v>
      </c>
      <c r="BP360" s="64">
        <f>IFERROR(1/J360*(Y360/H360),"0")</f>
        <v>2.6666666666666665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4</v>
      </c>
      <c r="Y361" s="584">
        <f>IFERROR(IF(X361="",0,CEILING((X361/$H361),1)*$H361),"")</f>
        <v>4</v>
      </c>
      <c r="Z361" s="36">
        <f>IFERROR(IF(Y361=0,"",ROUNDUP(Y361/H361,0)*0.00902),"")</f>
        <v>9.0200000000000002E-3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4.21</v>
      </c>
      <c r="BN361" s="64">
        <f>IFERROR(Y361*I361/H361,"0")</f>
        <v>4.21</v>
      </c>
      <c r="BO361" s="64">
        <f>IFERROR(1/J361*(X361/H361),"0")</f>
        <v>7.575757575757576E-3</v>
      </c>
      <c r="BP361" s="64">
        <f>IFERROR(1/J361*(Y361/H361),"0")</f>
        <v>7.575757575757576E-3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128.66666666666669</v>
      </c>
      <c r="Y362" s="585">
        <f>IFERROR(Y360/H360,"0")+IFERROR(Y361/H361,"0")</f>
        <v>129</v>
      </c>
      <c r="Z362" s="585">
        <f>IFERROR(IF(Z360="",0,Z360),"0")+IFERROR(IF(Z361="",0,Z361),"0")</f>
        <v>2.7930199999999998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1919</v>
      </c>
      <c r="Y363" s="585">
        <f>IFERROR(SUM(Y360:Y361),"0")</f>
        <v>1924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10</v>
      </c>
      <c r="Y397" s="584">
        <f t="shared" ref="Y397:Y406" si="63">IFERROR(IF(X397="",0,CEILING((X397/$H397),1)*$H397),"")</f>
        <v>10.8</v>
      </c>
      <c r="Z397" s="36">
        <f>IFERROR(IF(Y397=0,"",ROUNDUP(Y397/H397,0)*0.00902),"")</f>
        <v>1.804E-2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10.388888888888889</v>
      </c>
      <c r="BN397" s="64">
        <f t="shared" ref="BN397:BN406" si="65">IFERROR(Y397*I397/H397,"0")</f>
        <v>11.22</v>
      </c>
      <c r="BO397" s="64">
        <f t="shared" ref="BO397:BO406" si="66">IFERROR(1/J397*(X397/H397),"0")</f>
        <v>1.4029180695847361E-2</v>
      </c>
      <c r="BP397" s="64">
        <f t="shared" ref="BP397:BP406" si="67">IFERROR(1/J397*(Y397/H397),"0")</f>
        <v>1.5151515151515152E-2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4.1999999999999993</v>
      </c>
      <c r="Y402" s="584">
        <f t="shared" si="63"/>
        <v>4.2</v>
      </c>
      <c r="Z402" s="36">
        <f t="shared" si="68"/>
        <v>1.004E-2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4.4599999999999991</v>
      </c>
      <c r="BN402" s="64">
        <f t="shared" si="65"/>
        <v>4.46</v>
      </c>
      <c r="BO402" s="64">
        <f t="shared" si="66"/>
        <v>8.5470085470085461E-3</v>
      </c>
      <c r="BP402" s="64">
        <f t="shared" si="67"/>
        <v>8.5470085470085479E-3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8.3999999999999986</v>
      </c>
      <c r="Y403" s="584">
        <f t="shared" si="63"/>
        <v>8.4</v>
      </c>
      <c r="Z403" s="36">
        <f t="shared" si="68"/>
        <v>2.0080000000000001E-2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8.9199999999999982</v>
      </c>
      <c r="BN403" s="64">
        <f t="shared" si="65"/>
        <v>8.92</v>
      </c>
      <c r="BO403" s="64">
        <f t="shared" si="66"/>
        <v>1.7094017094017092E-2</v>
      </c>
      <c r="BP403" s="64">
        <f t="shared" si="67"/>
        <v>1.7094017094017096E-2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8.3999999999999986</v>
      </c>
      <c r="Y405" s="584">
        <f t="shared" si="63"/>
        <v>8.4</v>
      </c>
      <c r="Z405" s="36">
        <f t="shared" si="68"/>
        <v>2.0080000000000001E-2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8.9199999999999982</v>
      </c>
      <c r="BN405" s="64">
        <f t="shared" si="65"/>
        <v>8.92</v>
      </c>
      <c r="BO405" s="64">
        <f t="shared" si="66"/>
        <v>1.7094017094017092E-2</v>
      </c>
      <c r="BP405" s="64">
        <f t="shared" si="67"/>
        <v>1.7094017094017096E-2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6.3</v>
      </c>
      <c r="Y406" s="584">
        <f t="shared" si="63"/>
        <v>6.3000000000000007</v>
      </c>
      <c r="Z406" s="36">
        <f t="shared" si="68"/>
        <v>1.506E-2</v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6.6899999999999995</v>
      </c>
      <c r="BN406" s="64">
        <f t="shared" si="65"/>
        <v>6.69</v>
      </c>
      <c r="BO406" s="64">
        <f t="shared" si="66"/>
        <v>1.2820512820512822E-2</v>
      </c>
      <c r="BP406" s="64">
        <f t="shared" si="67"/>
        <v>1.2820512820512822E-2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14.851851851851849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15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8.3299999999999999E-2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37.299999999999997</v>
      </c>
      <c r="Y408" s="585">
        <f>IFERROR(SUM(Y397:Y406),"0")</f>
        <v>38.099999999999994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2.1</v>
      </c>
      <c r="Y424" s="584">
        <f>IFERROR(IF(X424="",0,CEILING((X424/$H424),1)*$H424),"")</f>
        <v>2.1</v>
      </c>
      <c r="Z424" s="36">
        <f>IFERROR(IF(Y424=0,"",ROUNDUP(Y424/H424,0)*0.00502),"")</f>
        <v>5.0200000000000002E-3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2.23</v>
      </c>
      <c r="BN424" s="64">
        <f>IFERROR(Y424*I424/H424,"0")</f>
        <v>2.23</v>
      </c>
      <c r="BO424" s="64">
        <f>IFERROR(1/J424*(X424/H424),"0")</f>
        <v>4.2735042735042739E-3</v>
      </c>
      <c r="BP424" s="64">
        <f>IFERROR(1/J424*(Y424/H424),"0")</f>
        <v>4.2735042735042739E-3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1</v>
      </c>
      <c r="Y425" s="585">
        <f>IFERROR(Y421/H421,"0")+IFERROR(Y422/H422,"0")+IFERROR(Y423/H423,"0")+IFERROR(Y424/H424,"0")</f>
        <v>1</v>
      </c>
      <c r="Z425" s="585">
        <f>IFERROR(IF(Z421="",0,Z421),"0")+IFERROR(IF(Z422="",0,Z422),"0")+IFERROR(IF(Z423="",0,Z423),"0")+IFERROR(IF(Z424="",0,Z424),"0")</f>
        <v>5.0200000000000002E-3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2.1</v>
      </c>
      <c r="Y426" s="585">
        <f>IFERROR(SUM(Y421:Y424),"0")</f>
        <v>2.1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110</v>
      </c>
      <c r="Y440" s="584">
        <f t="shared" ref="Y440:Y454" si="69">IFERROR(IF(X440="",0,CEILING((X440/$H440),1)*$H440),"")</f>
        <v>110.88000000000001</v>
      </c>
      <c r="Z440" s="36">
        <f t="shared" ref="Z440:Z446" si="70">IFERROR(IF(Y440=0,"",ROUNDUP(Y440/H440,0)*0.01196),"")</f>
        <v>0.25115999999999999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117.49999999999999</v>
      </c>
      <c r="BN440" s="64">
        <f t="shared" ref="BN440:BN454" si="72">IFERROR(Y440*I440/H440,"0")</f>
        <v>118.44</v>
      </c>
      <c r="BO440" s="64">
        <f t="shared" ref="BO440:BO454" si="73">IFERROR(1/J440*(X440/H440),"0")</f>
        <v>0.20032051282051283</v>
      </c>
      <c r="BP440" s="64">
        <f t="shared" ref="BP440:BP454" si="74">IFERROR(1/J440*(Y440/H440),"0")</f>
        <v>0.20192307692307693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10</v>
      </c>
      <c r="Y442" s="584">
        <f t="shared" si="69"/>
        <v>10.56</v>
      </c>
      <c r="Z442" s="36">
        <f t="shared" si="70"/>
        <v>2.392E-2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10.681818181818182</v>
      </c>
      <c r="BN442" s="64">
        <f t="shared" si="72"/>
        <v>11.28</v>
      </c>
      <c r="BO442" s="64">
        <f t="shared" si="73"/>
        <v>1.8210955710955712E-2</v>
      </c>
      <c r="BP442" s="64">
        <f t="shared" si="74"/>
        <v>1.9230769230769232E-2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20</v>
      </c>
      <c r="Y445" s="584">
        <f t="shared" si="69"/>
        <v>21.12</v>
      </c>
      <c r="Z445" s="36">
        <f t="shared" si="70"/>
        <v>4.7840000000000001E-2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21.363636363636363</v>
      </c>
      <c r="BN445" s="64">
        <f t="shared" si="72"/>
        <v>22.56</v>
      </c>
      <c r="BO445" s="64">
        <f t="shared" si="73"/>
        <v>3.6421911421911424E-2</v>
      </c>
      <c r="BP445" s="64">
        <f t="shared" si="74"/>
        <v>3.8461538461538464E-2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26.515151515151516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27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0.32291999999999998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140</v>
      </c>
      <c r="Y456" s="585">
        <f>IFERROR(SUM(Y440:Y454),"0")</f>
        <v>142.56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190</v>
      </c>
      <c r="Y458" s="584">
        <f>IFERROR(IF(X458="",0,CEILING((X458/$H458),1)*$H458),"")</f>
        <v>190.08</v>
      </c>
      <c r="Z458" s="36">
        <f>IFERROR(IF(Y458=0,"",ROUNDUP(Y458/H458,0)*0.01196),"")</f>
        <v>0.43056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202.95454545454544</v>
      </c>
      <c r="BN458" s="64">
        <f>IFERROR(Y458*I458/H458,"0")</f>
        <v>203.04000000000002</v>
      </c>
      <c r="BO458" s="64">
        <f>IFERROR(1/J458*(X458/H458),"0")</f>
        <v>0.34600815850815853</v>
      </c>
      <c r="BP458" s="64">
        <f>IFERROR(1/J458*(Y458/H458),"0")</f>
        <v>0.34615384615384615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35.984848484848484</v>
      </c>
      <c r="Y461" s="585">
        <f>IFERROR(Y458/H458,"0")+IFERROR(Y459/H459,"0")+IFERROR(Y460/H460,"0")</f>
        <v>36</v>
      </c>
      <c r="Z461" s="585">
        <f>IFERROR(IF(Z458="",0,Z458),"0")+IFERROR(IF(Z459="",0,Z459),"0")+IFERROR(IF(Z460="",0,Z460),"0")</f>
        <v>0.43056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190</v>
      </c>
      <c r="Y462" s="585">
        <f>IFERROR(SUM(Y458:Y460),"0")</f>
        <v>190.08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25</v>
      </c>
      <c r="Y464" s="584">
        <f t="shared" ref="Y464:Y470" si="75">IFERROR(IF(X464="",0,CEILING((X464/$H464),1)*$H464),"")</f>
        <v>26.400000000000002</v>
      </c>
      <c r="Z464" s="36">
        <f>IFERROR(IF(Y464=0,"",ROUNDUP(Y464/H464,0)*0.01196),"")</f>
        <v>5.9799999999999999E-2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26.704545454545453</v>
      </c>
      <c r="BN464" s="64">
        <f t="shared" ref="BN464:BN470" si="77">IFERROR(Y464*I464/H464,"0")</f>
        <v>28.200000000000003</v>
      </c>
      <c r="BO464" s="64">
        <f t="shared" ref="BO464:BO470" si="78">IFERROR(1/J464*(X464/H464),"0")</f>
        <v>4.5527389277389273E-2</v>
      </c>
      <c r="BP464" s="64">
        <f t="shared" ref="BP464:BP470" si="79">IFERROR(1/J464*(Y464/H464),"0")</f>
        <v>4.807692307692308E-2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20</v>
      </c>
      <c r="Y465" s="584">
        <f t="shared" si="75"/>
        <v>21.12</v>
      </c>
      <c r="Z465" s="36">
        <f>IFERROR(IF(Y465=0,"",ROUNDUP(Y465/H465,0)*0.01196),"")</f>
        <v>4.7840000000000001E-2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21.363636363636363</v>
      </c>
      <c r="BN465" s="64">
        <f t="shared" si="77"/>
        <v>22.56</v>
      </c>
      <c r="BO465" s="64">
        <f t="shared" si="78"/>
        <v>3.6421911421911424E-2</v>
      </c>
      <c r="BP465" s="64">
        <f t="shared" si="79"/>
        <v>3.8461538461538464E-2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45</v>
      </c>
      <c r="Y466" s="584">
        <f t="shared" si="75"/>
        <v>47.52</v>
      </c>
      <c r="Z466" s="36">
        <f>IFERROR(IF(Y466=0,"",ROUNDUP(Y466/H466,0)*0.01196),"")</f>
        <v>0.10764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48.068181818181813</v>
      </c>
      <c r="BN466" s="64">
        <f t="shared" si="77"/>
        <v>50.760000000000005</v>
      </c>
      <c r="BO466" s="64">
        <f t="shared" si="78"/>
        <v>8.1949300699300689E-2</v>
      </c>
      <c r="BP466" s="64">
        <f t="shared" si="79"/>
        <v>8.6538461538461536E-2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17.045454545454543</v>
      </c>
      <c r="Y471" s="585">
        <f>IFERROR(Y464/H464,"0")+IFERROR(Y465/H465,"0")+IFERROR(Y466/H466,"0")+IFERROR(Y467/H467,"0")+IFERROR(Y468/H468,"0")+IFERROR(Y469/H469,"0")+IFERROR(Y470/H470,"0")</f>
        <v>18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0.21528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90</v>
      </c>
      <c r="Y472" s="585">
        <f>IFERROR(SUM(Y464:Y470),"0")</f>
        <v>95.04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50</v>
      </c>
      <c r="Y484" s="584">
        <f>IFERROR(IF(X484="",0,CEILING((X484/$H484),1)*$H484),"")</f>
        <v>60</v>
      </c>
      <c r="Z484" s="36">
        <f>IFERROR(IF(Y484=0,"",ROUNDUP(Y484/H484,0)*0.01898),"")</f>
        <v>9.4899999999999998E-2</v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51.8125</v>
      </c>
      <c r="BN484" s="64">
        <f>IFERROR(Y484*I484/H484,"0")</f>
        <v>62.175000000000004</v>
      </c>
      <c r="BO484" s="64">
        <f>IFERROR(1/J484*(X484/H484),"0")</f>
        <v>6.5104166666666671E-2</v>
      </c>
      <c r="BP484" s="64">
        <f>IFERROR(1/J484*(Y484/H484),"0")</f>
        <v>7.8125E-2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4.166666666666667</v>
      </c>
      <c r="Y486" s="585">
        <f>IFERROR(Y482/H482,"0")+IFERROR(Y483/H483,"0")+IFERROR(Y484/H484,"0")+IFERROR(Y485/H485,"0")</f>
        <v>5</v>
      </c>
      <c r="Z486" s="585">
        <f>IFERROR(IF(Z482="",0,Z482),"0")+IFERROR(IF(Z483="",0,Z483),"0")+IFERROR(IF(Z484="",0,Z484),"0")+IFERROR(IF(Z485="",0,Z485),"0")</f>
        <v>9.4899999999999998E-2</v>
      </c>
      <c r="AA486" s="586"/>
      <c r="AB486" s="586"/>
      <c r="AC486" s="586"/>
    </row>
    <row r="487" spans="1:68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50</v>
      </c>
      <c r="Y487" s="585">
        <f>IFERROR(SUM(Y482:Y485),"0")</f>
        <v>60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70</v>
      </c>
      <c r="Y496" s="584">
        <f>IFERROR(IF(X496="",0,CEILING((X496/$H496),1)*$H496),"")</f>
        <v>71.400000000000006</v>
      </c>
      <c r="Z496" s="36">
        <f>IFERROR(IF(Y496=0,"",ROUNDUP(Y496/H496,0)*0.00902),"")</f>
        <v>0.15334</v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74.499999999999986</v>
      </c>
      <c r="BN496" s="64">
        <f>IFERROR(Y496*I496/H496,"0")</f>
        <v>75.989999999999995</v>
      </c>
      <c r="BO496" s="64">
        <f>IFERROR(1/J496*(X496/H496),"0")</f>
        <v>0.12626262626262624</v>
      </c>
      <c r="BP496" s="64">
        <f>IFERROR(1/J496*(Y496/H496),"0")</f>
        <v>0.12878787878787878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42</v>
      </c>
      <c r="Y497" s="584">
        <f>IFERROR(IF(X497="",0,CEILING((X497/$H497),1)*$H497),"")</f>
        <v>42</v>
      </c>
      <c r="Z497" s="36">
        <f>IFERROR(IF(Y497=0,"",ROUNDUP(Y497/H497,0)*0.00902),"")</f>
        <v>9.0200000000000002E-2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44.699999999999996</v>
      </c>
      <c r="BN497" s="64">
        <f>IFERROR(Y497*I497/H497,"0")</f>
        <v>44.699999999999996</v>
      </c>
      <c r="BO497" s="64">
        <f>IFERROR(1/J497*(X497/H497),"0")</f>
        <v>7.575757575757576E-2</v>
      </c>
      <c r="BP497" s="64">
        <f>IFERROR(1/J497*(Y497/H497),"0")</f>
        <v>7.575757575757576E-2</v>
      </c>
    </row>
    <row r="498" spans="1:68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26.666666666666664</v>
      </c>
      <c r="Y498" s="585">
        <f>IFERROR(Y496/H496,"0")+IFERROR(Y497/H497,"0")</f>
        <v>27</v>
      </c>
      <c r="Z498" s="585">
        <f>IFERROR(IF(Z496="",0,Z496),"0")+IFERROR(IF(Z497="",0,Z497),"0")</f>
        <v>0.24354000000000001</v>
      </c>
      <c r="AA498" s="586"/>
      <c r="AB498" s="586"/>
      <c r="AC498" s="586"/>
    </row>
    <row r="499" spans="1:68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112</v>
      </c>
      <c r="Y499" s="585">
        <f>IFERROR(SUM(Y496:Y497),"0")</f>
        <v>113.4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30</v>
      </c>
      <c r="Y501" s="584">
        <f>IFERROR(IF(X501="",0,CEILING((X501/$H501),1)*$H501),"")</f>
        <v>36</v>
      </c>
      <c r="Z501" s="36">
        <f>IFERROR(IF(Y501=0,"",ROUNDUP(Y501/H501,0)*0.01898),"")</f>
        <v>7.5920000000000001E-2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31.73</v>
      </c>
      <c r="BN501" s="64">
        <f>IFERROR(Y501*I501/H501,"0")</f>
        <v>38.076000000000001</v>
      </c>
      <c r="BO501" s="64">
        <f>IFERROR(1/J501*(X501/H501),"0")</f>
        <v>5.2083333333333336E-2</v>
      </c>
      <c r="BP501" s="64">
        <f>IFERROR(1/J501*(Y501/H501),"0")</f>
        <v>6.25E-2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3.3333333333333335</v>
      </c>
      <c r="Y504" s="585">
        <f>IFERROR(Y501/H501,"0")+IFERROR(Y502/H502,"0")+IFERROR(Y503/H503,"0")</f>
        <v>4</v>
      </c>
      <c r="Z504" s="585">
        <f>IFERROR(IF(Z501="",0,Z501),"0")+IFERROR(IF(Z502="",0,Z502),"0")+IFERROR(IF(Z503="",0,Z503),"0")</f>
        <v>7.5920000000000001E-2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30</v>
      </c>
      <c r="Y505" s="585">
        <f>IFERROR(SUM(Y501:Y503),"0")</f>
        <v>36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13973.999999999998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14117.48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14661.88137165427</v>
      </c>
      <c r="Y519" s="585">
        <f>IFERROR(SUM(BN22:BN515),"0")</f>
        <v>14812.636999999997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24</v>
      </c>
      <c r="Y520" s="38">
        <f>ROUNDUP(SUM(BP22:BP515),0)</f>
        <v>24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15261.88137165427</v>
      </c>
      <c r="Y521" s="585">
        <f>GrossWeightTotalR+PalletQtyTotalR*25</f>
        <v>15412.636999999997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1711.7597199097199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1731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27.452089999999995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95.600000000000009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1940.7</v>
      </c>
      <c r="E528" s="46">
        <f>IFERROR(Y89*1,"0")+IFERROR(Y90*1,"0")+IFERROR(Y91*1,"0")+IFERROR(Y95*1,"0")+IFERROR(Y96*1,"0")+IFERROR(Y97*1,"0")+IFERROR(Y98*1,"0")+IFERROR(Y99*1,"0")+IFERROR(Y100*1,"0")</f>
        <v>360.9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65.849999999999994</v>
      </c>
      <c r="G528" s="46">
        <f>IFERROR(Y132*1,"0")+IFERROR(Y133*1,"0")+IFERROR(Y137*1,"0")+IFERROR(Y138*1,"0")+IFERROR(Y142*1,"0")+IFERROR(Y143*1,"0")</f>
        <v>18.399999999999999</v>
      </c>
      <c r="H528" s="46">
        <f>IFERROR(Y148*1,"0")+IFERROR(Y152*1,"0")+IFERROR(Y153*1,"0")+IFERROR(Y154*1,"0")</f>
        <v>54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23.1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216.6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432.79999999999995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6354.75</v>
      </c>
      <c r="S528" s="46">
        <f>IFERROR(Y342*1,"0")+IFERROR(Y343*1,"0")+IFERROR(Y344*1,"0")</f>
        <v>178.5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3699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38.099999999999994</v>
      </c>
      <c r="W528" s="46">
        <f>IFERROR(Y416*1,"0")+IFERROR(Y417*1,"0")+IFERROR(Y421*1,"0")+IFERROR(Y422*1,"0")+IFERROR(Y423*1,"0")+IFERROR(Y424*1,"0")</f>
        <v>2.1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427.67999999999995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209.4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12"/>
        <filter val="1 000,00"/>
        <filter val="1 050,00"/>
        <filter val="1 301,50"/>
        <filter val="1 360,00"/>
        <filter val="1 711,76"/>
        <filter val="1 765,00"/>
        <filter val="1 908,00"/>
        <filter val="1 915,00"/>
        <filter val="1 919,00"/>
        <filter val="1,00"/>
        <filter val="1,88"/>
        <filter val="10,00"/>
        <filter val="100,00"/>
        <filter val="11,20"/>
        <filter val="11,48"/>
        <filter val="110,00"/>
        <filter val="112,00"/>
        <filter val="116,20"/>
        <filter val="117,00"/>
        <filter val="118,33"/>
        <filter val="12,52"/>
        <filter val="128,67"/>
        <filter val="13 974,00"/>
        <filter val="132,57"/>
        <filter val="14 661,88"/>
        <filter val="14,54"/>
        <filter val="14,70"/>
        <filter val="14,85"/>
        <filter val="140,00"/>
        <filter val="15 261,88"/>
        <filter val="15,00"/>
        <filter val="159,59"/>
        <filter val="16,20"/>
        <filter val="162,00"/>
        <filter val="165,00"/>
        <filter val="17,05"/>
        <filter val="172,80"/>
        <filter val="18,35"/>
        <filter val="18,90"/>
        <filter val="180,00"/>
        <filter val="19,00"/>
        <filter val="190,00"/>
        <filter val="193,67"/>
        <filter val="199,00"/>
        <filter val="2,10"/>
        <filter val="2,55"/>
        <filter val="20,00"/>
        <filter val="21,10"/>
        <filter val="21,15"/>
        <filter val="22,80"/>
        <filter val="238,00"/>
        <filter val="239,00"/>
        <filter val="24"/>
        <filter val="24,00"/>
        <filter val="25,00"/>
        <filter val="252,00"/>
        <filter val="255,00"/>
        <filter val="26,52"/>
        <filter val="26,67"/>
        <filter val="260,00"/>
        <filter val="270,00"/>
        <filter val="3 670,00"/>
        <filter val="3 692,80"/>
        <filter val="3,33"/>
        <filter val="3,50"/>
        <filter val="3,75"/>
        <filter val="30,00"/>
        <filter val="30,16"/>
        <filter val="30,56"/>
        <filter val="301,50"/>
        <filter val="34,90"/>
        <filter val="34,96"/>
        <filter val="35,00"/>
        <filter val="35,98"/>
        <filter val="37,30"/>
        <filter val="38,00"/>
        <filter val="39,00"/>
        <filter val="4,00"/>
        <filter val="4,17"/>
        <filter val="4,20"/>
        <filter val="40,00"/>
        <filter val="42,00"/>
        <filter val="424,00"/>
        <filter val="45,00"/>
        <filter val="455,00"/>
        <filter val="46,19"/>
        <filter val="478,11"/>
        <filter val="485,40"/>
        <filter val="5,00"/>
        <filter val="5,25"/>
        <filter val="5,52"/>
        <filter val="5,56"/>
        <filter val="50,00"/>
        <filter val="500,00"/>
        <filter val="51,00"/>
        <filter val="56,70"/>
        <filter val="59,15"/>
        <filter val="6,30"/>
        <filter val="60,00"/>
        <filter val="617,00"/>
        <filter val="64,30"/>
        <filter val="65,10"/>
        <filter val="68,00"/>
        <filter val="70,00"/>
        <filter val="8,00"/>
        <filter val="8,40"/>
        <filter val="80,00"/>
        <filter val="89,63"/>
        <filter val="90,00"/>
        <filter val="99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2025-06-23T11:11:02Z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