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7242B4-7ED6-4130-AC73-B1553D9A25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BO482" i="1"/>
  <c r="BM482" i="1"/>
  <c r="Y482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Y367" i="1" s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Y338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P246" i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Y218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Z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199" i="1" l="1"/>
  <c r="BN199" i="1"/>
  <c r="BP211" i="1"/>
  <c r="BN211" i="1"/>
  <c r="Z211" i="1"/>
  <c r="BP251" i="1"/>
  <c r="Z251" i="1"/>
  <c r="BP268" i="1"/>
  <c r="BN268" i="1"/>
  <c r="Z268" i="1"/>
  <c r="BP308" i="1"/>
  <c r="BN308" i="1"/>
  <c r="Z308" i="1"/>
  <c r="BP354" i="1"/>
  <c r="BN354" i="1"/>
  <c r="Z354" i="1"/>
  <c r="BP399" i="1"/>
  <c r="BN399" i="1"/>
  <c r="Z399" i="1"/>
  <c r="X528" i="1"/>
  <c r="Y430" i="1"/>
  <c r="BP429" i="1"/>
  <c r="BN429" i="1"/>
  <c r="Z429" i="1"/>
  <c r="Z430" i="1" s="1"/>
  <c r="Y436" i="1"/>
  <c r="Y435" i="1"/>
  <c r="BP434" i="1"/>
  <c r="BN434" i="1"/>
  <c r="Z434" i="1"/>
  <c r="Z435" i="1" s="1"/>
  <c r="BP440" i="1"/>
  <c r="BN440" i="1"/>
  <c r="Z440" i="1"/>
  <c r="BP453" i="1"/>
  <c r="BN453" i="1"/>
  <c r="Z453" i="1"/>
  <c r="Y499" i="1"/>
  <c r="Y498" i="1"/>
  <c r="BP496" i="1"/>
  <c r="BN496" i="1"/>
  <c r="Z496" i="1"/>
  <c r="BP508" i="1"/>
  <c r="BN508" i="1"/>
  <c r="Z508" i="1"/>
  <c r="BP510" i="1"/>
  <c r="BN510" i="1"/>
  <c r="Z510" i="1"/>
  <c r="B528" i="1"/>
  <c r="X520" i="1"/>
  <c r="Y33" i="1"/>
  <c r="Z35" i="1"/>
  <c r="Z36" i="1" s="1"/>
  <c r="BN35" i="1"/>
  <c r="BP35" i="1"/>
  <c r="Y36" i="1"/>
  <c r="Z41" i="1"/>
  <c r="BN41" i="1"/>
  <c r="Z56" i="1"/>
  <c r="BN56" i="1"/>
  <c r="Z70" i="1"/>
  <c r="BN70" i="1"/>
  <c r="Y80" i="1"/>
  <c r="Z84" i="1"/>
  <c r="BN84" i="1"/>
  <c r="Z100" i="1"/>
  <c r="BN100" i="1"/>
  <c r="Z119" i="1"/>
  <c r="BN119" i="1"/>
  <c r="Z138" i="1"/>
  <c r="BN138" i="1"/>
  <c r="Z178" i="1"/>
  <c r="BN178" i="1"/>
  <c r="Z199" i="1"/>
  <c r="BP227" i="1"/>
  <c r="BN227" i="1"/>
  <c r="Z227" i="1"/>
  <c r="BP267" i="1"/>
  <c r="BN267" i="1"/>
  <c r="Z267" i="1"/>
  <c r="BP296" i="1"/>
  <c r="BN296" i="1"/>
  <c r="Z296" i="1"/>
  <c r="BP337" i="1"/>
  <c r="BN337" i="1"/>
  <c r="Z337" i="1"/>
  <c r="BP342" i="1"/>
  <c r="BN342" i="1"/>
  <c r="Z342" i="1"/>
  <c r="Y372" i="1"/>
  <c r="Y371" i="1"/>
  <c r="BP370" i="1"/>
  <c r="BN370" i="1"/>
  <c r="Z370" i="1"/>
  <c r="Z371" i="1" s="1"/>
  <c r="BP375" i="1"/>
  <c r="BN375" i="1"/>
  <c r="Z375" i="1"/>
  <c r="BP411" i="1"/>
  <c r="BN411" i="1"/>
  <c r="Z411" i="1"/>
  <c r="BP445" i="1"/>
  <c r="BN445" i="1"/>
  <c r="Z445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345" i="1"/>
  <c r="Y179" i="1"/>
  <c r="BP176" i="1"/>
  <c r="BN176" i="1"/>
  <c r="Z176" i="1"/>
  <c r="Y206" i="1"/>
  <c r="BP197" i="1"/>
  <c r="BN197" i="1"/>
  <c r="Z197" i="1"/>
  <c r="BP209" i="1"/>
  <c r="BN209" i="1"/>
  <c r="Z209" i="1"/>
  <c r="BP220" i="1"/>
  <c r="BN220" i="1"/>
  <c r="Z220" i="1"/>
  <c r="BP237" i="1"/>
  <c r="BN237" i="1"/>
  <c r="Z237" i="1"/>
  <c r="BP249" i="1"/>
  <c r="BN249" i="1"/>
  <c r="Z249" i="1"/>
  <c r="BP260" i="1"/>
  <c r="BN260" i="1"/>
  <c r="Z260" i="1"/>
  <c r="BP265" i="1"/>
  <c r="BN265" i="1"/>
  <c r="Z265" i="1"/>
  <c r="P528" i="1"/>
  <c r="Y281" i="1"/>
  <c r="BP280" i="1"/>
  <c r="BN280" i="1"/>
  <c r="Z280" i="1"/>
  <c r="Z281" i="1" s="1"/>
  <c r="Y286" i="1"/>
  <c r="Y285" i="1"/>
  <c r="BP284" i="1"/>
  <c r="BN284" i="1"/>
  <c r="Z284" i="1"/>
  <c r="Z285" i="1" s="1"/>
  <c r="Q528" i="1"/>
  <c r="Y290" i="1"/>
  <c r="BP289" i="1"/>
  <c r="BN289" i="1"/>
  <c r="Z289" i="1"/>
  <c r="Z290" i="1" s="1"/>
  <c r="BP294" i="1"/>
  <c r="BN294" i="1"/>
  <c r="Z294" i="1"/>
  <c r="BP306" i="1"/>
  <c r="BN306" i="1"/>
  <c r="Z306" i="1"/>
  <c r="BP322" i="1"/>
  <c r="BN322" i="1"/>
  <c r="Z322" i="1"/>
  <c r="X519" i="1"/>
  <c r="X521" i="1" s="1"/>
  <c r="X522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2" i="1"/>
  <c r="Z98" i="1"/>
  <c r="BN98" i="1"/>
  <c r="Z105" i="1"/>
  <c r="BN105" i="1"/>
  <c r="Z113" i="1"/>
  <c r="BN113" i="1"/>
  <c r="Y123" i="1"/>
  <c r="Z121" i="1"/>
  <c r="BN121" i="1"/>
  <c r="Z132" i="1"/>
  <c r="BN132" i="1"/>
  <c r="Z142" i="1"/>
  <c r="BN142" i="1"/>
  <c r="BP142" i="1"/>
  <c r="BP153" i="1"/>
  <c r="BN153" i="1"/>
  <c r="Z153" i="1"/>
  <c r="Y184" i="1"/>
  <c r="Y183" i="1"/>
  <c r="BP182" i="1"/>
  <c r="BN182" i="1"/>
  <c r="Z182" i="1"/>
  <c r="Z183" i="1" s="1"/>
  <c r="BP187" i="1"/>
  <c r="BN187" i="1"/>
  <c r="Z187" i="1"/>
  <c r="BP201" i="1"/>
  <c r="BN201" i="1"/>
  <c r="Z201" i="1"/>
  <c r="BP213" i="1"/>
  <c r="BN213" i="1"/>
  <c r="Z213" i="1"/>
  <c r="BP229" i="1"/>
  <c r="BN229" i="1"/>
  <c r="Z229" i="1"/>
  <c r="BP242" i="1"/>
  <c r="BN242" i="1"/>
  <c r="Z242" i="1"/>
  <c r="BP256" i="1"/>
  <c r="BN256" i="1"/>
  <c r="Z256" i="1"/>
  <c r="BP273" i="1"/>
  <c r="BN273" i="1"/>
  <c r="Z273" i="1"/>
  <c r="BP298" i="1"/>
  <c r="BN298" i="1"/>
  <c r="Z298" i="1"/>
  <c r="BP314" i="1"/>
  <c r="BN314" i="1"/>
  <c r="Z314" i="1"/>
  <c r="BP327" i="1"/>
  <c r="BN327" i="1"/>
  <c r="Z327" i="1"/>
  <c r="BP329" i="1"/>
  <c r="BN329" i="1"/>
  <c r="Z329" i="1"/>
  <c r="BP344" i="1"/>
  <c r="BN344" i="1"/>
  <c r="Z344" i="1"/>
  <c r="BP356" i="1"/>
  <c r="BN356" i="1"/>
  <c r="Z356" i="1"/>
  <c r="BP377" i="1"/>
  <c r="BN377" i="1"/>
  <c r="Z377" i="1"/>
  <c r="BP401" i="1"/>
  <c r="BN401" i="1"/>
  <c r="Z401" i="1"/>
  <c r="W528" i="1"/>
  <c r="BP416" i="1"/>
  <c r="BN416" i="1"/>
  <c r="Z416" i="1"/>
  <c r="BP442" i="1"/>
  <c r="BN442" i="1"/>
  <c r="Z442" i="1"/>
  <c r="BP447" i="1"/>
  <c r="BN447" i="1"/>
  <c r="Z447" i="1"/>
  <c r="BP459" i="1"/>
  <c r="BN459" i="1"/>
  <c r="Z459" i="1"/>
  <c r="BP475" i="1"/>
  <c r="BN475" i="1"/>
  <c r="Z475" i="1"/>
  <c r="BP483" i="1"/>
  <c r="BN483" i="1"/>
  <c r="Z483" i="1"/>
  <c r="BP485" i="1"/>
  <c r="BN485" i="1"/>
  <c r="Z485" i="1"/>
  <c r="I528" i="1"/>
  <c r="Y173" i="1"/>
  <c r="K528" i="1"/>
  <c r="Y252" i="1"/>
  <c r="Y311" i="1"/>
  <c r="BP328" i="1"/>
  <c r="BN328" i="1"/>
  <c r="Z328" i="1"/>
  <c r="Y339" i="1"/>
  <c r="BP335" i="1"/>
  <c r="BN335" i="1"/>
  <c r="Z335" i="1"/>
  <c r="BP352" i="1"/>
  <c r="BN352" i="1"/>
  <c r="Z352" i="1"/>
  <c r="BP366" i="1"/>
  <c r="BN366" i="1"/>
  <c r="Z366" i="1"/>
  <c r="Y393" i="1"/>
  <c r="Y392" i="1"/>
  <c r="BP391" i="1"/>
  <c r="BN391" i="1"/>
  <c r="Z391" i="1"/>
  <c r="Z392" i="1" s="1"/>
  <c r="BP397" i="1"/>
  <c r="BN397" i="1"/>
  <c r="Z397" i="1"/>
  <c r="BP405" i="1"/>
  <c r="BN405" i="1"/>
  <c r="Z405" i="1"/>
  <c r="BP424" i="1"/>
  <c r="BN424" i="1"/>
  <c r="Z424" i="1"/>
  <c r="BP443" i="1"/>
  <c r="BN443" i="1"/>
  <c r="Z443" i="1"/>
  <c r="BP467" i="1"/>
  <c r="BN467" i="1"/>
  <c r="Z467" i="1"/>
  <c r="Y487" i="1"/>
  <c r="Y486" i="1"/>
  <c r="BP482" i="1"/>
  <c r="BN482" i="1"/>
  <c r="Z482" i="1"/>
  <c r="BP484" i="1"/>
  <c r="BN484" i="1"/>
  <c r="Z484" i="1"/>
  <c r="Y332" i="1"/>
  <c r="Y362" i="1"/>
  <c r="Y379" i="1"/>
  <c r="Y426" i="1"/>
  <c r="Y528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BN165" i="1"/>
  <c r="Z167" i="1"/>
  <c r="BN167" i="1"/>
  <c r="Z169" i="1"/>
  <c r="BN169" i="1"/>
  <c r="Z171" i="1"/>
  <c r="BN171" i="1"/>
  <c r="Y174" i="1"/>
  <c r="Z177" i="1"/>
  <c r="BN177" i="1"/>
  <c r="Y180" i="1"/>
  <c r="J528" i="1"/>
  <c r="Z188" i="1"/>
  <c r="BN188" i="1"/>
  <c r="Y189" i="1"/>
  <c r="Z192" i="1"/>
  <c r="Z194" i="1" s="1"/>
  <c r="BN192" i="1"/>
  <c r="BP192" i="1"/>
  <c r="Y195" i="1"/>
  <c r="Z198" i="1"/>
  <c r="BN198" i="1"/>
  <c r="Z200" i="1"/>
  <c r="BN200" i="1"/>
  <c r="Z202" i="1"/>
  <c r="BN202" i="1"/>
  <c r="Z204" i="1"/>
  <c r="BN204" i="1"/>
  <c r="Y205" i="1"/>
  <c r="Z208" i="1"/>
  <c r="BN208" i="1"/>
  <c r="BP208" i="1"/>
  <c r="Z210" i="1"/>
  <c r="BN210" i="1"/>
  <c r="Z212" i="1"/>
  <c r="BN212" i="1"/>
  <c r="Z214" i="1"/>
  <c r="BN214" i="1"/>
  <c r="BP215" i="1"/>
  <c r="BN215" i="1"/>
  <c r="Z215" i="1"/>
  <c r="Y222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BN42" i="1"/>
  <c r="Y45" i="1"/>
  <c r="D528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BN90" i="1"/>
  <c r="Y93" i="1"/>
  <c r="Z95" i="1"/>
  <c r="BN95" i="1"/>
  <c r="BP95" i="1"/>
  <c r="Z97" i="1"/>
  <c r="BN97" i="1"/>
  <c r="Z99" i="1"/>
  <c r="BN99" i="1"/>
  <c r="F528" i="1"/>
  <c r="Z106" i="1"/>
  <c r="BN106" i="1"/>
  <c r="Z108" i="1"/>
  <c r="BN108" i="1"/>
  <c r="Y109" i="1"/>
  <c r="Z112" i="1"/>
  <c r="BN112" i="1"/>
  <c r="BP112" i="1"/>
  <c r="Z114" i="1"/>
  <c r="BN114" i="1"/>
  <c r="Z118" i="1"/>
  <c r="BN118" i="1"/>
  <c r="BP118" i="1"/>
  <c r="Z120" i="1"/>
  <c r="BN120" i="1"/>
  <c r="Z122" i="1"/>
  <c r="BN122" i="1"/>
  <c r="Z126" i="1"/>
  <c r="Z128" i="1" s="1"/>
  <c r="BN126" i="1"/>
  <c r="BP126" i="1"/>
  <c r="G528" i="1"/>
  <c r="Z133" i="1"/>
  <c r="BN133" i="1"/>
  <c r="Y134" i="1"/>
  <c r="Z137" i="1"/>
  <c r="Z139" i="1" s="1"/>
  <c r="BN137" i="1"/>
  <c r="BP137" i="1"/>
  <c r="Z143" i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Y190" i="1"/>
  <c r="Y217" i="1"/>
  <c r="Y223" i="1"/>
  <c r="BP221" i="1"/>
  <c r="BN221" i="1"/>
  <c r="Z221" i="1"/>
  <c r="Z226" i="1"/>
  <c r="BN226" i="1"/>
  <c r="BP226" i="1"/>
  <c r="Z228" i="1"/>
  <c r="BN228" i="1"/>
  <c r="Z230" i="1"/>
  <c r="BN230" i="1"/>
  <c r="Z232" i="1"/>
  <c r="BN232" i="1"/>
  <c r="Y233" i="1"/>
  <c r="Z236" i="1"/>
  <c r="BN236" i="1"/>
  <c r="BP236" i="1"/>
  <c r="Y239" i="1"/>
  <c r="Z241" i="1"/>
  <c r="Z243" i="1" s="1"/>
  <c r="BN241" i="1"/>
  <c r="BP241" i="1"/>
  <c r="Y244" i="1"/>
  <c r="Z248" i="1"/>
  <c r="BN248" i="1"/>
  <c r="Z250" i="1"/>
  <c r="BN250" i="1"/>
  <c r="Y253" i="1"/>
  <c r="L528" i="1"/>
  <c r="Z257" i="1"/>
  <c r="BN257" i="1"/>
  <c r="Z259" i="1"/>
  <c r="BN259" i="1"/>
  <c r="Y262" i="1"/>
  <c r="M528" i="1"/>
  <c r="Z266" i="1"/>
  <c r="BN266" i="1"/>
  <c r="Y270" i="1"/>
  <c r="O528" i="1"/>
  <c r="Z274" i="1"/>
  <c r="Z276" i="1" s="1"/>
  <c r="BN274" i="1"/>
  <c r="Y277" i="1"/>
  <c r="Y282" i="1"/>
  <c r="Y291" i="1"/>
  <c r="R528" i="1"/>
  <c r="Y300" i="1"/>
  <c r="Z295" i="1"/>
  <c r="BN295" i="1"/>
  <c r="BP297" i="1"/>
  <c r="BN297" i="1"/>
  <c r="Z297" i="1"/>
  <c r="BP305" i="1"/>
  <c r="BN305" i="1"/>
  <c r="Z305" i="1"/>
  <c r="BP309" i="1"/>
  <c r="BN309" i="1"/>
  <c r="Z309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Y333" i="1"/>
  <c r="BP336" i="1"/>
  <c r="BN336" i="1"/>
  <c r="Z336" i="1"/>
  <c r="S528" i="1"/>
  <c r="BP351" i="1"/>
  <c r="BN351" i="1"/>
  <c r="Z351" i="1"/>
  <c r="BP355" i="1"/>
  <c r="BN355" i="1"/>
  <c r="Z355" i="1"/>
  <c r="BP376" i="1"/>
  <c r="BN376" i="1"/>
  <c r="Z376" i="1"/>
  <c r="U528" i="1"/>
  <c r="Y234" i="1"/>
  <c r="BN251" i="1"/>
  <c r="Y261" i="1"/>
  <c r="Y269" i="1"/>
  <c r="Y276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BP343" i="1"/>
  <c r="BN343" i="1"/>
  <c r="Z343" i="1"/>
  <c r="Z345" i="1" s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BP378" i="1"/>
  <c r="BN378" i="1"/>
  <c r="Z378" i="1"/>
  <c r="Y380" i="1"/>
  <c r="Y383" i="1"/>
  <c r="BP382" i="1"/>
  <c r="BN382" i="1"/>
  <c r="Z382" i="1"/>
  <c r="Z383" i="1" s="1"/>
  <c r="Y384" i="1"/>
  <c r="Y388" i="1"/>
  <c r="Y408" i="1"/>
  <c r="Y412" i="1"/>
  <c r="Y419" i="1"/>
  <c r="Y425" i="1"/>
  <c r="BP460" i="1"/>
  <c r="BN460" i="1"/>
  <c r="Z460" i="1"/>
  <c r="Y462" i="1"/>
  <c r="Y471" i="1"/>
  <c r="BP464" i="1"/>
  <c r="BN464" i="1"/>
  <c r="Z464" i="1"/>
  <c r="BP468" i="1"/>
  <c r="BN468" i="1"/>
  <c r="Z468" i="1"/>
  <c r="BP476" i="1"/>
  <c r="BN476" i="1"/>
  <c r="Z476" i="1"/>
  <c r="Y478" i="1"/>
  <c r="Y493" i="1"/>
  <c r="BP489" i="1"/>
  <c r="BN489" i="1"/>
  <c r="Z489" i="1"/>
  <c r="BP491" i="1"/>
  <c r="BN491" i="1"/>
  <c r="Z491" i="1"/>
  <c r="BP502" i="1"/>
  <c r="BN502" i="1"/>
  <c r="Z502" i="1"/>
  <c r="Y346" i="1"/>
  <c r="T528" i="1"/>
  <c r="Y358" i="1"/>
  <c r="Z386" i="1"/>
  <c r="Z388" i="1" s="1"/>
  <c r="BN386" i="1"/>
  <c r="BP386" i="1"/>
  <c r="V528" i="1"/>
  <c r="Z398" i="1"/>
  <c r="BN398" i="1"/>
  <c r="Z400" i="1"/>
  <c r="BN400" i="1"/>
  <c r="Z402" i="1"/>
  <c r="BN402" i="1"/>
  <c r="Z404" i="1"/>
  <c r="BN404" i="1"/>
  <c r="Z406" i="1"/>
  <c r="BN406" i="1"/>
  <c r="Y407" i="1"/>
  <c r="Z410" i="1"/>
  <c r="Z412" i="1" s="1"/>
  <c r="BN410" i="1"/>
  <c r="BP410" i="1"/>
  <c r="Z417" i="1"/>
  <c r="BN417" i="1"/>
  <c r="Y418" i="1"/>
  <c r="Z421" i="1"/>
  <c r="Z425" i="1" s="1"/>
  <c r="BN421" i="1"/>
  <c r="BP421" i="1"/>
  <c r="Z423" i="1"/>
  <c r="BN423" i="1"/>
  <c r="Y431" i="1"/>
  <c r="Z528" i="1"/>
  <c r="Y455" i="1"/>
  <c r="Z441" i="1"/>
  <c r="BN441" i="1"/>
  <c r="Z444" i="1"/>
  <c r="BN444" i="1"/>
  <c r="Z446" i="1"/>
  <c r="BN446" i="1"/>
  <c r="Z448" i="1"/>
  <c r="BN448" i="1"/>
  <c r="Z451" i="1"/>
  <c r="BN451" i="1"/>
  <c r="BP452" i="1"/>
  <c r="BN452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Z498" i="1" l="1"/>
  <c r="Z461" i="1"/>
  <c r="Z332" i="1"/>
  <c r="Z269" i="1"/>
  <c r="Z238" i="1"/>
  <c r="Z233" i="1"/>
  <c r="Z144" i="1"/>
  <c r="Z134" i="1"/>
  <c r="Z92" i="1"/>
  <c r="Z71" i="1"/>
  <c r="Z44" i="1"/>
  <c r="Z407" i="1"/>
  <c r="Z511" i="1"/>
  <c r="Z455" i="1"/>
  <c r="Z357" i="1"/>
  <c r="Z261" i="1"/>
  <c r="Z252" i="1"/>
  <c r="Z80" i="1"/>
  <c r="Z58" i="1"/>
  <c r="Z205" i="1"/>
  <c r="Z418" i="1"/>
  <c r="Z367" i="1"/>
  <c r="Z310" i="1"/>
  <c r="Z379" i="1"/>
  <c r="Z338" i="1"/>
  <c r="Z300" i="1"/>
  <c r="Z222" i="1"/>
  <c r="Z173" i="1"/>
  <c r="Z123" i="1"/>
  <c r="Z109" i="1"/>
  <c r="Z101" i="1"/>
  <c r="Z65" i="1"/>
  <c r="Z189" i="1"/>
  <c r="Z179" i="1"/>
  <c r="Z486" i="1"/>
  <c r="Y520" i="1"/>
  <c r="Z471" i="1"/>
  <c r="Z504" i="1"/>
  <c r="Z493" i="1"/>
  <c r="Z324" i="1"/>
  <c r="Z318" i="1"/>
  <c r="Z155" i="1"/>
  <c r="Z115" i="1"/>
  <c r="Z32" i="1"/>
  <c r="Y522" i="1"/>
  <c r="Y519" i="1"/>
  <c r="Y521" i="1" s="1"/>
  <c r="Z217" i="1"/>
  <c r="Y518" i="1"/>
  <c r="Z523" i="1" l="1"/>
</calcChain>
</file>

<file path=xl/sharedStrings.xml><?xml version="1.0" encoding="utf-8"?>
<sst xmlns="http://schemas.openxmlformats.org/spreadsheetml/2006/main" count="2344" uniqueCount="832">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</sst>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45834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Четверг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0.54166666666666663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35</v>
      </c>
      <c r="Y41" s="584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36.409722222222214</v>
      </c>
      <c r="BN41" s="64">
        <f>IFERROR(Y41*I41/H41,"0")</f>
        <v>44.94</v>
      </c>
      <c r="BO41" s="64">
        <f>IFERROR(1/J41*(X41/H41),"0")</f>
        <v>5.063657407407407E-2</v>
      </c>
      <c r="BP41" s="64">
        <f>IFERROR(1/J41*(Y41/H41),"0")</f>
        <v>6.25E-2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3.2407407407407405</v>
      </c>
      <c r="Y44" s="585">
        <f>IFERROR(Y41/H41,"0")+IFERROR(Y42/H42,"0")+IFERROR(Y43/H43,"0")</f>
        <v>4</v>
      </c>
      <c r="Z44" s="585">
        <f>IFERROR(IF(Z41="",0,Z41),"0")+IFERROR(IF(Z42="",0,Z42),"0")+IFERROR(IF(Z43="",0,Z43),"0")</f>
        <v>7.5920000000000001E-2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35</v>
      </c>
      <c r="Y45" s="585">
        <f>IFERROR(SUM(Y41:Y43),"0")</f>
        <v>43.2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120</v>
      </c>
      <c r="Y53" s="584">
        <f t="shared" si="6"/>
        <v>129.60000000000002</v>
      </c>
      <c r="Z53" s="36">
        <f>IFERROR(IF(Y53=0,"",ROUNDUP(Y53/H53,0)*0.01898),"")</f>
        <v>0.22776000000000002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124.83333333333331</v>
      </c>
      <c r="BN53" s="64">
        <f t="shared" si="8"/>
        <v>134.82000000000002</v>
      </c>
      <c r="BO53" s="64">
        <f t="shared" si="9"/>
        <v>0.1736111111111111</v>
      </c>
      <c r="BP53" s="64">
        <f t="shared" si="10"/>
        <v>0.18750000000000003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13.5</v>
      </c>
      <c r="Y57" s="584">
        <f t="shared" si="6"/>
        <v>13.5</v>
      </c>
      <c r="Z57" s="36">
        <f>IFERROR(IF(Y57=0,"",ROUNDUP(Y57/H57,0)*0.00902),"")</f>
        <v>2.7060000000000001E-2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14.13</v>
      </c>
      <c r="BN57" s="64">
        <f t="shared" si="8"/>
        <v>14.13</v>
      </c>
      <c r="BO57" s="64">
        <f t="shared" si="9"/>
        <v>2.2727272727272728E-2</v>
      </c>
      <c r="BP57" s="64">
        <f t="shared" si="10"/>
        <v>2.2727272727272728E-2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14.111111111111111</v>
      </c>
      <c r="Y58" s="585">
        <f>IFERROR(Y52/H52,"0")+IFERROR(Y53/H53,"0")+IFERROR(Y54/H54,"0")+IFERROR(Y55/H55,"0")+IFERROR(Y56/H56,"0")+IFERROR(Y57/H57,"0")</f>
        <v>15.000000000000002</v>
      </c>
      <c r="Z58" s="585">
        <f>IFERROR(IF(Z52="",0,Z52),"0")+IFERROR(IF(Z53="",0,Z53),"0")+IFERROR(IF(Z54="",0,Z54),"0")+IFERROR(IF(Z55="",0,Z55),"0")+IFERROR(IF(Z56="",0,Z56),"0")+IFERROR(IF(Z57="",0,Z57),"0")</f>
        <v>0.25482000000000005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133.5</v>
      </c>
      <c r="Y59" s="585">
        <f>IFERROR(SUM(Y52:Y57),"0")</f>
        <v>143.10000000000002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4.5</v>
      </c>
      <c r="Y64" s="584">
        <f>IFERROR(IF(X64="",0,CEILING((X64/$H64),1)*$H64),"")</f>
        <v>5.4</v>
      </c>
      <c r="Z64" s="36">
        <f>IFERROR(IF(Y64=0,"",ROUNDUP(Y64/H64,0)*0.00651),"")</f>
        <v>1.302E-2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4.7999999999999989</v>
      </c>
      <c r="BN64" s="64">
        <f>IFERROR(Y64*I64/H64,"0")</f>
        <v>5.76</v>
      </c>
      <c r="BO64" s="64">
        <f>IFERROR(1/J64*(X64/H64),"0")</f>
        <v>9.1575091575091579E-3</v>
      </c>
      <c r="BP64" s="64">
        <f>IFERROR(1/J64*(Y64/H64),"0")</f>
        <v>1.098901098901099E-2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1.6666666666666665</v>
      </c>
      <c r="Y65" s="585">
        <f>IFERROR(Y61/H61,"0")+IFERROR(Y62/H62,"0")+IFERROR(Y63/H63,"0")+IFERROR(Y64/H64,"0")</f>
        <v>2</v>
      </c>
      <c r="Z65" s="585">
        <f>IFERROR(IF(Z61="",0,Z61),"0")+IFERROR(IF(Z62="",0,Z62),"0")+IFERROR(IF(Z63="",0,Z63),"0")+IFERROR(IF(Z64="",0,Z64),"0")</f>
        <v>1.302E-2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4.5</v>
      </c>
      <c r="Y66" s="585">
        <f>IFERROR(SUM(Y61:Y64),"0")</f>
        <v>5.4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10</v>
      </c>
      <c r="Y118" s="584">
        <f>IFERROR(IF(X118="",0,CEILING((X118/$H118),1)*$H118),"")</f>
        <v>16.2</v>
      </c>
      <c r="Z118" s="36">
        <f>IFERROR(IF(Y118=0,"",ROUNDUP(Y118/H118,0)*0.01898),"")</f>
        <v>3.7960000000000001E-2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10.633333333333333</v>
      </c>
      <c r="BN118" s="64">
        <f>IFERROR(Y118*I118/H118,"0")</f>
        <v>17.225999999999999</v>
      </c>
      <c r="BO118" s="64">
        <f>IFERROR(1/J118*(X118/H118),"0")</f>
        <v>1.9290123456790126E-2</v>
      </c>
      <c r="BP118" s="64">
        <f>IFERROR(1/J118*(Y118/H118),"0")</f>
        <v>3.125E-2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1.2345679012345681</v>
      </c>
      <c r="Y123" s="585">
        <f>IFERROR(Y118/H118,"0")+IFERROR(Y119/H119,"0")+IFERROR(Y120/H120,"0")+IFERROR(Y121/H121,"0")+IFERROR(Y122/H122,"0")</f>
        <v>2</v>
      </c>
      <c r="Z123" s="585">
        <f>IFERROR(IF(Z118="",0,Z118),"0")+IFERROR(IF(Z119="",0,Z119),"0")+IFERROR(IF(Z120="",0,Z120),"0")+IFERROR(IF(Z121="",0,Z121),"0")+IFERROR(IF(Z122="",0,Z122),"0")</f>
        <v>3.7960000000000001E-2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10</v>
      </c>
      <c r="Y124" s="585">
        <f>IFERROR(SUM(Y118:Y122),"0")</f>
        <v>16.2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15</v>
      </c>
      <c r="Y152" s="584">
        <f>IFERROR(IF(X152="",0,CEILING((X152/$H152),1)*$H152),"")</f>
        <v>18</v>
      </c>
      <c r="Z152" s="36">
        <f>IFERROR(IF(Y152=0,"",ROUNDUP(Y152/H152,0)*0.01898),"")</f>
        <v>3.7960000000000001E-2</v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15.975000000000001</v>
      </c>
      <c r="BN152" s="64">
        <f>IFERROR(Y152*I152/H152,"0")</f>
        <v>19.170000000000002</v>
      </c>
      <c r="BO152" s="64">
        <f>IFERROR(1/J152*(X152/H152),"0")</f>
        <v>2.6041666666666668E-2</v>
      </c>
      <c r="BP152" s="64">
        <f>IFERROR(1/J152*(Y152/H152),"0")</f>
        <v>3.125E-2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15</v>
      </c>
      <c r="Y154" s="584">
        <f>IFERROR(IF(X154="",0,CEILING((X154/$H154),1)*$H154),"")</f>
        <v>18</v>
      </c>
      <c r="Z154" s="36">
        <f>IFERROR(IF(Y154=0,"",ROUNDUP(Y154/H154,0)*0.01898),"")</f>
        <v>3.7960000000000001E-2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15.975000000000001</v>
      </c>
      <c r="BN154" s="64">
        <f>IFERROR(Y154*I154/H154,"0")</f>
        <v>19.170000000000002</v>
      </c>
      <c r="BO154" s="64">
        <f>IFERROR(1/J154*(X154/H154),"0")</f>
        <v>2.6041666666666668E-2</v>
      </c>
      <c r="BP154" s="64">
        <f>IFERROR(1/J154*(Y154/H154),"0")</f>
        <v>3.125E-2</v>
      </c>
    </row>
    <row r="155" spans="1:68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3.3333333333333335</v>
      </c>
      <c r="Y155" s="585">
        <f>IFERROR(Y152/H152,"0")+IFERROR(Y153/H153,"0")+IFERROR(Y154/H154,"0")</f>
        <v>4</v>
      </c>
      <c r="Z155" s="585">
        <f>IFERROR(IF(Z152="",0,Z152),"0")+IFERROR(IF(Z153="",0,Z153),"0")+IFERROR(IF(Z154="",0,Z154),"0")</f>
        <v>7.5920000000000001E-2</v>
      </c>
      <c r="AA155" s="586"/>
      <c r="AB155" s="586"/>
      <c r="AC155" s="586"/>
    </row>
    <row r="156" spans="1:68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30</v>
      </c>
      <c r="Y156" s="585">
        <f>IFERROR(SUM(Y152:Y154),"0")</f>
        <v>36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10</v>
      </c>
      <c r="Y227" s="584">
        <f t="shared" si="37"/>
        <v>11.6</v>
      </c>
      <c r="Z227" s="36">
        <f>IFERROR(IF(Y227=0,"",ROUNDUP(Y227/H227,0)*0.01898),"")</f>
        <v>1.898E-2</v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10.375</v>
      </c>
      <c r="BN227" s="64">
        <f t="shared" si="39"/>
        <v>12.035</v>
      </c>
      <c r="BO227" s="64">
        <f t="shared" si="40"/>
        <v>1.3469827586206897E-2</v>
      </c>
      <c r="BP227" s="64">
        <f t="shared" si="41"/>
        <v>1.5625E-2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0.86206896551724144</v>
      </c>
      <c r="Y233" s="585">
        <f>IFERROR(Y226/H226,"0")+IFERROR(Y227/H227,"0")+IFERROR(Y228/H228,"0")+IFERROR(Y229/H229,"0")+IFERROR(Y230/H230,"0")+IFERROR(Y231/H231,"0")+IFERROR(Y232/H232,"0")</f>
        <v>1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1.898E-2</v>
      </c>
      <c r="AA233" s="586"/>
      <c r="AB233" s="586"/>
      <c r="AC233" s="586"/>
    </row>
    <row r="234" spans="1:68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10</v>
      </c>
      <c r="Y234" s="585">
        <f>IFERROR(SUM(Y226:Y232),"0")</f>
        <v>11.6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">
        <v>391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10</v>
      </c>
      <c r="Y257" s="584">
        <f>IFERROR(IF(X257="",0,CEILING((X257/$H257),1)*$H257),"")</f>
        <v>10.8</v>
      </c>
      <c r="Z257" s="36">
        <f>IFERROR(IF(Y257=0,"",ROUNDUP(Y257/H257,0)*0.01898),"")</f>
        <v>1.898E-2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10.402777777777777</v>
      </c>
      <c r="BN257" s="64">
        <f>IFERROR(Y257*I257/H257,"0")</f>
        <v>11.234999999999999</v>
      </c>
      <c r="BO257" s="64">
        <f>IFERROR(1/J257*(X257/H257),"0")</f>
        <v>1.4467592592592591E-2</v>
      </c>
      <c r="BP257" s="64">
        <f>IFERROR(1/J257*(Y257/H257),"0")</f>
        <v>1.5625E-2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6</v>
      </c>
      <c r="Y260" s="584">
        <f>IFERROR(IF(X260="",0,CEILING((X260/$H260),1)*$H260),"")</f>
        <v>8</v>
      </c>
      <c r="Z260" s="36">
        <f>IFERROR(IF(Y260=0,"",ROUNDUP(Y260/H260,0)*0.00902),"")</f>
        <v>1.804E-2</v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6.3149999999999995</v>
      </c>
      <c r="BN260" s="64">
        <f>IFERROR(Y260*I260/H260,"0")</f>
        <v>8.42</v>
      </c>
      <c r="BO260" s="64">
        <f>IFERROR(1/J260*(X260/H260),"0")</f>
        <v>1.1363636363636364E-2</v>
      </c>
      <c r="BP260" s="64">
        <f>IFERROR(1/J260*(Y260/H260),"0")</f>
        <v>1.5151515151515152E-2</v>
      </c>
    </row>
    <row r="261" spans="1:68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2.4259259259259256</v>
      </c>
      <c r="Y261" s="585">
        <f>IFERROR(Y256/H256,"0")+IFERROR(Y257/H257,"0")+IFERROR(Y258/H258,"0")+IFERROR(Y259/H259,"0")+IFERROR(Y260/H260,"0")</f>
        <v>3</v>
      </c>
      <c r="Z261" s="585">
        <f>IFERROR(IF(Z256="",0,Z256),"0")+IFERROR(IF(Z257="",0,Z257),"0")+IFERROR(IF(Z258="",0,Z258),"0")+IFERROR(IF(Z259="",0,Z259),"0")+IFERROR(IF(Z260="",0,Z260),"0")</f>
        <v>3.7019999999999997E-2</v>
      </c>
      <c r="AA261" s="586"/>
      <c r="AB261" s="586"/>
      <c r="AC261" s="586"/>
    </row>
    <row r="262" spans="1:68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16</v>
      </c>
      <c r="Y262" s="585">
        <f>IFERROR(SUM(Y256:Y260),"0")</f>
        <v>18.8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7.1999999999999993</v>
      </c>
      <c r="Y284" s="584">
        <f>IFERROR(IF(X284="",0,CEILING((X284/$H284),1)*$H284),"")</f>
        <v>7.2</v>
      </c>
      <c r="Z284" s="36">
        <f>IFERROR(IF(Y284=0,"",ROUNDUP(Y284/H284,0)*0.00902),"")</f>
        <v>1.804E-2</v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7.6199999999999992</v>
      </c>
      <c r="BN284" s="64">
        <f>IFERROR(Y284*I284/H284,"0")</f>
        <v>7.62</v>
      </c>
      <c r="BO284" s="64">
        <f>IFERROR(1/J284*(X284/H284),"0")</f>
        <v>1.515151515151515E-2</v>
      </c>
      <c r="BP284" s="64">
        <f>IFERROR(1/J284*(Y284/H284),"0")</f>
        <v>1.5151515151515152E-2</v>
      </c>
    </row>
    <row r="285" spans="1:68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1.9999999999999998</v>
      </c>
      <c r="Y285" s="585">
        <f>IFERROR(Y284/H284,"0")</f>
        <v>2</v>
      </c>
      <c r="Z285" s="585">
        <f>IFERROR(IF(Z284="",0,Z284),"0")</f>
        <v>1.804E-2</v>
      </c>
      <c r="AA285" s="586"/>
      <c r="AB285" s="586"/>
      <c r="AC285" s="586"/>
    </row>
    <row r="286" spans="1:68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7.1999999999999993</v>
      </c>
      <c r="Y286" s="585">
        <f>IFERROR(SUM(Y284:Y284),"0")</f>
        <v>7.2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150</v>
      </c>
      <c r="Y296" s="584">
        <f t="shared" si="48"/>
        <v>151.20000000000002</v>
      </c>
      <c r="Z296" s="36">
        <f>IFERROR(IF(Y296=0,"",ROUNDUP(Y296/H296,0)*0.01898),"")</f>
        <v>0.26572000000000001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156.04166666666666</v>
      </c>
      <c r="BN296" s="64">
        <f t="shared" si="50"/>
        <v>157.29000000000002</v>
      </c>
      <c r="BO296" s="64">
        <f t="shared" si="51"/>
        <v>0.21701388888888887</v>
      </c>
      <c r="BP296" s="64">
        <f t="shared" si="52"/>
        <v>0.21875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13.888888888888888</v>
      </c>
      <c r="Y300" s="585">
        <f>IFERROR(Y294/H294,"0")+IFERROR(Y295/H295,"0")+IFERROR(Y296/H296,"0")+IFERROR(Y297/H297,"0")+IFERROR(Y298/H298,"0")+IFERROR(Y299/H299,"0")</f>
        <v>14</v>
      </c>
      <c r="Z300" s="585">
        <f>IFERROR(IF(Z294="",0,Z294),"0")+IFERROR(IF(Z295="",0,Z295),"0")+IFERROR(IF(Z296="",0,Z296),"0")+IFERROR(IF(Z297="",0,Z297),"0")+IFERROR(IF(Z298="",0,Z298),"0")+IFERROR(IF(Z299="",0,Z299),"0")</f>
        <v>0.26572000000000001</v>
      </c>
      <c r="AA300" s="586"/>
      <c r="AB300" s="586"/>
      <c r="AC300" s="586"/>
    </row>
    <row r="301" spans="1:68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150</v>
      </c>
      <c r="Y301" s="585">
        <f>IFERROR(SUM(Y294:Y299),"0")</f>
        <v>151.20000000000002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700</v>
      </c>
      <c r="Y313" s="584">
        <f>IFERROR(IF(X313="",0,CEILING((X313/$H313),1)*$H313),"")</f>
        <v>702</v>
      </c>
      <c r="Z313" s="36">
        <f>IFERROR(IF(Y313=0,"",ROUNDUP(Y313/H313,0)*0.01898),"")</f>
        <v>1.7081999999999999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746.03846153846155</v>
      </c>
      <c r="BN313" s="64">
        <f>IFERROR(Y313*I313/H313,"0")</f>
        <v>748.17000000000007</v>
      </c>
      <c r="BO313" s="64">
        <f>IFERROR(1/J313*(X313/H313),"0")</f>
        <v>1.4022435897435899</v>
      </c>
      <c r="BP313" s="64">
        <f>IFERROR(1/J313*(Y313/H313),"0")</f>
        <v>1.40625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89.743589743589752</v>
      </c>
      <c r="Y318" s="585">
        <f>IFERROR(Y313/H313,"0")+IFERROR(Y314/H314,"0")+IFERROR(Y315/H315,"0")+IFERROR(Y316/H316,"0")+IFERROR(Y317/H317,"0")</f>
        <v>90</v>
      </c>
      <c r="Z318" s="585">
        <f>IFERROR(IF(Z313="",0,Z313),"0")+IFERROR(IF(Z314="",0,Z314),"0")+IFERROR(IF(Z315="",0,Z315),"0")+IFERROR(IF(Z316="",0,Z316),"0")+IFERROR(IF(Z317="",0,Z317),"0")</f>
        <v>1.7081999999999999</v>
      </c>
      <c r="AA318" s="586"/>
      <c r="AB318" s="586"/>
      <c r="AC318" s="586"/>
    </row>
    <row r="319" spans="1:68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700</v>
      </c>
      <c r="Y319" s="585">
        <f>IFERROR(SUM(Y313:Y317),"0")</f>
        <v>702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280</v>
      </c>
      <c r="Y322" s="584">
        <f>IFERROR(IF(X322="",0,CEILING((X322/$H322),1)*$H322),"")</f>
        <v>280.8</v>
      </c>
      <c r="Z322" s="36">
        <f>IFERROR(IF(Y322=0,"",ROUNDUP(Y322/H322,0)*0.01898),"")</f>
        <v>0.68328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298.63076923076926</v>
      </c>
      <c r="BN322" s="64">
        <f>IFERROR(Y322*I322/H322,"0")</f>
        <v>299.48400000000004</v>
      </c>
      <c r="BO322" s="64">
        <f>IFERROR(1/J322*(X322/H322),"0")</f>
        <v>0.5608974358974359</v>
      </c>
      <c r="BP322" s="64">
        <f>IFERROR(1/J322*(Y322/H322),"0")</f>
        <v>0.5625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35.897435897435898</v>
      </c>
      <c r="Y324" s="585">
        <f>IFERROR(Y321/H321,"0")+IFERROR(Y322/H322,"0")+IFERROR(Y323/H323,"0")</f>
        <v>36</v>
      </c>
      <c r="Z324" s="585">
        <f>IFERROR(IF(Z321="",0,Z321),"0")+IFERROR(IF(Z322="",0,Z322),"0")+IFERROR(IF(Z323="",0,Z323),"0")</f>
        <v>0.68328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280</v>
      </c>
      <c r="Y325" s="585">
        <f>IFERROR(SUM(Y321:Y323),"0")</f>
        <v>280.8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hidden="1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hidden="1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90</v>
      </c>
      <c r="Y353" s="584">
        <f t="shared" si="58"/>
        <v>90</v>
      </c>
      <c r="Z353" s="36">
        <f>IFERROR(IF(Y353=0,"",ROUNDUP(Y353/H353,0)*0.02175),"")</f>
        <v>0.1305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92.88000000000001</v>
      </c>
      <c r="BN353" s="64">
        <f t="shared" si="60"/>
        <v>92.88000000000001</v>
      </c>
      <c r="BO353" s="64">
        <f t="shared" si="61"/>
        <v>0.125</v>
      </c>
      <c r="BP353" s="64">
        <f t="shared" si="62"/>
        <v>0.125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6</v>
      </c>
      <c r="Y357" s="585">
        <f>IFERROR(Y350/H350,"0")+IFERROR(Y351/H351,"0")+IFERROR(Y352/H352,"0")+IFERROR(Y353/H353,"0")+IFERROR(Y354/H354,"0")+IFERROR(Y355/H355,"0")+IFERROR(Y356/H356,"0")</f>
        <v>6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0.1305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90</v>
      </c>
      <c r="Y358" s="585">
        <f>IFERROR(SUM(Y350:Y356),"0")</f>
        <v>90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60</v>
      </c>
      <c r="Y360" s="584">
        <f>IFERROR(IF(X360="",0,CEILING((X360/$H360),1)*$H360),"")</f>
        <v>60</v>
      </c>
      <c r="Z360" s="36">
        <f>IFERROR(IF(Y360=0,"",ROUNDUP(Y360/H360,0)*0.02175),"")</f>
        <v>8.6999999999999994E-2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61.92</v>
      </c>
      <c r="BN360" s="64">
        <f>IFERROR(Y360*I360/H360,"0")</f>
        <v>61.92</v>
      </c>
      <c r="BO360" s="64">
        <f>IFERROR(1/J360*(X360/H360),"0")</f>
        <v>8.3333333333333329E-2</v>
      </c>
      <c r="BP360" s="64">
        <f>IFERROR(1/J360*(Y360/H360),"0")</f>
        <v>8.3333333333333329E-2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4</v>
      </c>
      <c r="Y362" s="585">
        <f>IFERROR(Y360/H360,"0")+IFERROR(Y361/H361,"0")</f>
        <v>4</v>
      </c>
      <c r="Z362" s="585">
        <f>IFERROR(IF(Z360="",0,Z360),"0")+IFERROR(IF(Z361="",0,Z361),"0")</f>
        <v>8.6999999999999994E-2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60</v>
      </c>
      <c r="Y363" s="585">
        <f>IFERROR(SUM(Y360:Y361),"0")</f>
        <v>60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hidden="1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hidden="1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30</v>
      </c>
      <c r="Y466" s="584">
        <f t="shared" si="75"/>
        <v>31.68</v>
      </c>
      <c r="Z466" s="36">
        <f>IFERROR(IF(Y466=0,"",ROUNDUP(Y466/H466,0)*0.01196),"")</f>
        <v>7.1760000000000004E-2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32.04545454545454</v>
      </c>
      <c r="BN466" s="64">
        <f t="shared" si="77"/>
        <v>33.839999999999996</v>
      </c>
      <c r="BO466" s="64">
        <f t="shared" si="78"/>
        <v>5.4632867132867136E-2</v>
      </c>
      <c r="BP466" s="64">
        <f t="shared" si="79"/>
        <v>5.7692307692307696E-2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5.6818181818181817</v>
      </c>
      <c r="Y471" s="585">
        <f>IFERROR(Y464/H464,"0")+IFERROR(Y465/H465,"0")+IFERROR(Y466/H466,"0")+IFERROR(Y467/H467,"0")+IFERROR(Y468/H468,"0")+IFERROR(Y469/H469,"0")+IFERROR(Y470/H470,"0")</f>
        <v>6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7.1760000000000004E-2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30</v>
      </c>
      <c r="Y472" s="585">
        <f>IFERROR(SUM(Y464:Y470),"0")</f>
        <v>31.68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15</v>
      </c>
      <c r="Y497" s="584">
        <f>IFERROR(IF(X497="",0,CEILING((X497/$H497),1)*$H497),"")</f>
        <v>16.8</v>
      </c>
      <c r="Z497" s="36">
        <f>IFERROR(IF(Y497=0,"",ROUNDUP(Y497/H497,0)*0.00902),"")</f>
        <v>3.6080000000000001E-2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15.964285714285714</v>
      </c>
      <c r="BN497" s="64">
        <f>IFERROR(Y497*I497/H497,"0")</f>
        <v>17.88</v>
      </c>
      <c r="BO497" s="64">
        <f>IFERROR(1/J497*(X497/H497),"0")</f>
        <v>2.7056277056277056E-2</v>
      </c>
      <c r="BP497" s="64">
        <f>IFERROR(1/J497*(Y497/H497),"0")</f>
        <v>3.0303030303030304E-2</v>
      </c>
    </row>
    <row r="498" spans="1:68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3.5714285714285712</v>
      </c>
      <c r="Y498" s="585">
        <f>IFERROR(Y496/H496,"0")+IFERROR(Y497/H497,"0")</f>
        <v>4</v>
      </c>
      <c r="Z498" s="585">
        <f>IFERROR(IF(Z496="",0,Z496),"0")+IFERROR(IF(Z497="",0,Z497),"0")</f>
        <v>3.6080000000000001E-2</v>
      </c>
      <c r="AA498" s="586"/>
      <c r="AB498" s="586"/>
      <c r="AC498" s="586"/>
    </row>
    <row r="499" spans="1:68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15</v>
      </c>
      <c r="Y499" s="585">
        <f>IFERROR(SUM(Y496:Y497),"0")</f>
        <v>16.8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1571.2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1613.98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1660.9898043623043</v>
      </c>
      <c r="Y519" s="585">
        <f>IFERROR(SUM(BN22:BN515),"0")</f>
        <v>1705.9900000000005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3</v>
      </c>
      <c r="Y520" s="38">
        <f>ROUNDUP(SUM(BP22:BP515),0)</f>
        <v>3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1735.9898043623043</v>
      </c>
      <c r="Y521" s="585">
        <f>GrossWeightTotalR+PalletQtyTotalR*25</f>
        <v>1780.9900000000005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187.65757592769089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193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3.5142199999999999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43.2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148.50000000000003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16.2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36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11.6</v>
      </c>
      <c r="L528" s="46">
        <f>IFERROR(Y256*1,"0")+IFERROR(Y257*1,"0")+IFERROR(Y258*1,"0")+IFERROR(Y259*1,"0")+IFERROR(Y260*1,"0")</f>
        <v>18.8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7.2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1134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150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31.68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16.8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6"/>
        <filter val="1 571,20"/>
        <filter val="1 660,99"/>
        <filter val="1 735,99"/>
        <filter val="1,23"/>
        <filter val="1,67"/>
        <filter val="10,00"/>
        <filter val="120,00"/>
        <filter val="13,50"/>
        <filter val="13,89"/>
        <filter val="133,50"/>
        <filter val="14,11"/>
        <filter val="15,00"/>
        <filter val="150,00"/>
        <filter val="16,00"/>
        <filter val="187,66"/>
        <filter val="2,00"/>
        <filter val="2,43"/>
        <filter val="280,00"/>
        <filter val="3"/>
        <filter val="3,24"/>
        <filter val="3,33"/>
        <filter val="3,57"/>
        <filter val="30,00"/>
        <filter val="35,00"/>
        <filter val="35,90"/>
        <filter val="4,00"/>
        <filter val="4,50"/>
        <filter val="5,68"/>
        <filter val="6,00"/>
        <filter val="60,00"/>
        <filter val="7,20"/>
        <filter val="700,00"/>
        <filter val="89,74"/>
        <filter val="90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2025-06-24T09:55:01Z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