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AB24D0-5047-481D-9B72-42E6329DFB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P509" i="1" s="1"/>
  <c r="BO508" i="1"/>
  <c r="BM508" i="1"/>
  <c r="Y508" i="1"/>
  <c r="BP508" i="1" s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BO482" i="1"/>
  <c r="BM482" i="1"/>
  <c r="Y482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Z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20" i="1" s="1"/>
  <c r="BM22" i="1"/>
  <c r="Y22" i="1"/>
  <c r="B528" i="1" s="1"/>
  <c r="H10" i="1"/>
  <c r="A9" i="1"/>
  <c r="A10" i="1" s="1"/>
  <c r="D7" i="1"/>
  <c r="Q6" i="1"/>
  <c r="P2" i="1"/>
  <c r="BP126" i="1" l="1"/>
  <c r="BN126" i="1"/>
  <c r="Z126" i="1"/>
  <c r="BP168" i="1"/>
  <c r="BN168" i="1"/>
  <c r="Z168" i="1"/>
  <c r="BP199" i="1"/>
  <c r="BN199" i="1"/>
  <c r="Z199" i="1"/>
  <c r="BP226" i="1"/>
  <c r="BN226" i="1"/>
  <c r="Z226" i="1"/>
  <c r="BP241" i="1"/>
  <c r="BN241" i="1"/>
  <c r="Z241" i="1"/>
  <c r="BP266" i="1"/>
  <c r="BN266" i="1"/>
  <c r="Z266" i="1"/>
  <c r="BP303" i="1"/>
  <c r="BN303" i="1"/>
  <c r="Z303" i="1"/>
  <c r="BP323" i="1"/>
  <c r="BN323" i="1"/>
  <c r="Z323" i="1"/>
  <c r="BP353" i="1"/>
  <c r="BN353" i="1"/>
  <c r="Z353" i="1"/>
  <c r="BP399" i="1"/>
  <c r="BN399" i="1"/>
  <c r="Z399" i="1"/>
  <c r="BP442" i="1"/>
  <c r="BN442" i="1"/>
  <c r="Z442" i="1"/>
  <c r="BP458" i="1"/>
  <c r="BN458" i="1"/>
  <c r="Z458" i="1"/>
  <c r="Z29" i="1"/>
  <c r="BN29" i="1"/>
  <c r="Z47" i="1"/>
  <c r="Z48" i="1" s="1"/>
  <c r="BN47" i="1"/>
  <c r="BP47" i="1"/>
  <c r="Y48" i="1"/>
  <c r="Z53" i="1"/>
  <c r="BN53" i="1"/>
  <c r="Z63" i="1"/>
  <c r="BN63" i="1"/>
  <c r="Z79" i="1"/>
  <c r="BN79" i="1"/>
  <c r="Z99" i="1"/>
  <c r="BN99" i="1"/>
  <c r="F528" i="1"/>
  <c r="Z114" i="1"/>
  <c r="BN114" i="1"/>
  <c r="Y149" i="1"/>
  <c r="BP148" i="1"/>
  <c r="BN148" i="1"/>
  <c r="Z148" i="1"/>
  <c r="Z149" i="1" s="1"/>
  <c r="BP152" i="1"/>
  <c r="BN152" i="1"/>
  <c r="Z152" i="1"/>
  <c r="BP178" i="1"/>
  <c r="BN178" i="1"/>
  <c r="Z178" i="1"/>
  <c r="BP211" i="1"/>
  <c r="BN211" i="1"/>
  <c r="Z211" i="1"/>
  <c r="BP236" i="1"/>
  <c r="BN236" i="1"/>
  <c r="Z236" i="1"/>
  <c r="BP248" i="1"/>
  <c r="BN248" i="1"/>
  <c r="Z248" i="1"/>
  <c r="BP274" i="1"/>
  <c r="BN274" i="1"/>
  <c r="Z274" i="1"/>
  <c r="BP313" i="1"/>
  <c r="BN313" i="1"/>
  <c r="Z313" i="1"/>
  <c r="BP330" i="1"/>
  <c r="BN330" i="1"/>
  <c r="Z330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BP416" i="1"/>
  <c r="BN416" i="1"/>
  <c r="Z416" i="1"/>
  <c r="BP443" i="1"/>
  <c r="BN443" i="1"/>
  <c r="Z443" i="1"/>
  <c r="BP470" i="1"/>
  <c r="BN470" i="1"/>
  <c r="Z470" i="1"/>
  <c r="G528" i="1"/>
  <c r="X519" i="1"/>
  <c r="X521" i="1" s="1"/>
  <c r="X522" i="1"/>
  <c r="Z27" i="1"/>
  <c r="BN27" i="1"/>
  <c r="Z31" i="1"/>
  <c r="BN31" i="1"/>
  <c r="Z43" i="1"/>
  <c r="BN43" i="1"/>
  <c r="Z55" i="1"/>
  <c r="BN55" i="1"/>
  <c r="Z61" i="1"/>
  <c r="BN61" i="1"/>
  <c r="BP61" i="1"/>
  <c r="Z69" i="1"/>
  <c r="BN69" i="1"/>
  <c r="Z77" i="1"/>
  <c r="BN77" i="1"/>
  <c r="Z83" i="1"/>
  <c r="BN83" i="1"/>
  <c r="Y93" i="1"/>
  <c r="Y101" i="1"/>
  <c r="Z97" i="1"/>
  <c r="BN97" i="1"/>
  <c r="Z106" i="1"/>
  <c r="BN106" i="1"/>
  <c r="BP122" i="1"/>
  <c r="BN122" i="1"/>
  <c r="Z122" i="1"/>
  <c r="BP143" i="1"/>
  <c r="BN143" i="1"/>
  <c r="Z143" i="1"/>
  <c r="BP166" i="1"/>
  <c r="BN166" i="1"/>
  <c r="Z166" i="1"/>
  <c r="Y180" i="1"/>
  <c r="BP176" i="1"/>
  <c r="BN176" i="1"/>
  <c r="Z176" i="1"/>
  <c r="Y205" i="1"/>
  <c r="BP197" i="1"/>
  <c r="BN197" i="1"/>
  <c r="Z197" i="1"/>
  <c r="Y21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BP299" i="1"/>
  <c r="BN299" i="1"/>
  <c r="Z299" i="1"/>
  <c r="BP309" i="1"/>
  <c r="BN309" i="1"/>
  <c r="Z309" i="1"/>
  <c r="Y116" i="1"/>
  <c r="BP112" i="1"/>
  <c r="BN112" i="1"/>
  <c r="Y124" i="1"/>
  <c r="BP118" i="1"/>
  <c r="BN118" i="1"/>
  <c r="Z118" i="1"/>
  <c r="BP133" i="1"/>
  <c r="BN133" i="1"/>
  <c r="Z133" i="1"/>
  <c r="BP154" i="1"/>
  <c r="BN154" i="1"/>
  <c r="Z154" i="1"/>
  <c r="BP170" i="1"/>
  <c r="BN170" i="1"/>
  <c r="Z170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BP305" i="1"/>
  <c r="BN305" i="1"/>
  <c r="Z305" i="1"/>
  <c r="BP315" i="1"/>
  <c r="BN315" i="1"/>
  <c r="Z315" i="1"/>
  <c r="BP336" i="1"/>
  <c r="BN336" i="1"/>
  <c r="Z336" i="1"/>
  <c r="BP355" i="1"/>
  <c r="BN355" i="1"/>
  <c r="Z355" i="1"/>
  <c r="BP377" i="1"/>
  <c r="BN377" i="1"/>
  <c r="Z377" i="1"/>
  <c r="BP401" i="1"/>
  <c r="BN401" i="1"/>
  <c r="Z401" i="1"/>
  <c r="BP422" i="1"/>
  <c r="BN422" i="1"/>
  <c r="Z422" i="1"/>
  <c r="BP445" i="1"/>
  <c r="BN445" i="1"/>
  <c r="Z445" i="1"/>
  <c r="BP450" i="1"/>
  <c r="BN450" i="1"/>
  <c r="Z450" i="1"/>
  <c r="BP460" i="1"/>
  <c r="BN460" i="1"/>
  <c r="Z460" i="1"/>
  <c r="BP464" i="1"/>
  <c r="BN464" i="1"/>
  <c r="Z464" i="1"/>
  <c r="Y477" i="1"/>
  <c r="BP474" i="1"/>
  <c r="BN474" i="1"/>
  <c r="Z474" i="1"/>
  <c r="BP502" i="1"/>
  <c r="BN502" i="1"/>
  <c r="Z502" i="1"/>
  <c r="Y128" i="1"/>
  <c r="Y139" i="1"/>
  <c r="Y156" i="1"/>
  <c r="Y174" i="1"/>
  <c r="Y311" i="1"/>
  <c r="BP321" i="1"/>
  <c r="BN321" i="1"/>
  <c r="Z321" i="1"/>
  <c r="T528" i="1"/>
  <c r="BP351" i="1"/>
  <c r="BN351" i="1"/>
  <c r="Z351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X528" i="1"/>
  <c r="Y430" i="1"/>
  <c r="BP429" i="1"/>
  <c r="BN429" i="1"/>
  <c r="Z429" i="1"/>
  <c r="Z430" i="1" s="1"/>
  <c r="Y528" i="1"/>
  <c r="Y435" i="1"/>
  <c r="BP434" i="1"/>
  <c r="BN434" i="1"/>
  <c r="Z434" i="1"/>
  <c r="Z435" i="1" s="1"/>
  <c r="BP440" i="1"/>
  <c r="BN440" i="1"/>
  <c r="Z440" i="1"/>
  <c r="BP449" i="1"/>
  <c r="BN449" i="1"/>
  <c r="Z449" i="1"/>
  <c r="BP454" i="1"/>
  <c r="BN454" i="1"/>
  <c r="Z454" i="1"/>
  <c r="BP468" i="1"/>
  <c r="BN468" i="1"/>
  <c r="Z468" i="1"/>
  <c r="Y505" i="1"/>
  <c r="Y504" i="1"/>
  <c r="BP501" i="1"/>
  <c r="BN501" i="1"/>
  <c r="Z501" i="1"/>
  <c r="BP503" i="1"/>
  <c r="BN503" i="1"/>
  <c r="Z503" i="1"/>
  <c r="S528" i="1"/>
  <c r="Y462" i="1"/>
  <c r="Y461" i="1"/>
  <c r="Y487" i="1"/>
  <c r="Y512" i="1"/>
  <c r="F9" i="1"/>
  <c r="J9" i="1"/>
  <c r="F10" i="1"/>
  <c r="Y24" i="1"/>
  <c r="Y32" i="1"/>
  <c r="Y44" i="1"/>
  <c r="Z52" i="1"/>
  <c r="BN52" i="1"/>
  <c r="Z54" i="1"/>
  <c r="BN54" i="1"/>
  <c r="Z56" i="1"/>
  <c r="BN56" i="1"/>
  <c r="BP62" i="1"/>
  <c r="BN62" i="1"/>
  <c r="Z62" i="1"/>
  <c r="BP70" i="1"/>
  <c r="BN70" i="1"/>
  <c r="Z70" i="1"/>
  <c r="Y81" i="1"/>
  <c r="BP74" i="1"/>
  <c r="BN74" i="1"/>
  <c r="Z74" i="1"/>
  <c r="BP78" i="1"/>
  <c r="BN78" i="1"/>
  <c r="Z78" i="1"/>
  <c r="Y85" i="1"/>
  <c r="BP91" i="1"/>
  <c r="BN91" i="1"/>
  <c r="Z91" i="1"/>
  <c r="BP96" i="1"/>
  <c r="BN96" i="1"/>
  <c r="Z96" i="1"/>
  <c r="BP100" i="1"/>
  <c r="BN100" i="1"/>
  <c r="Z100" i="1"/>
  <c r="Y102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28" i="1"/>
  <c r="Y92" i="1"/>
  <c r="BP89" i="1"/>
  <c r="BN89" i="1"/>
  <c r="Z89" i="1"/>
  <c r="Z92" i="1" s="1"/>
  <c r="BP98" i="1"/>
  <c r="BN98" i="1"/>
  <c r="Z98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Z105" i="1"/>
  <c r="BN105" i="1"/>
  <c r="BP105" i="1"/>
  <c r="Z107" i="1"/>
  <c r="BN107" i="1"/>
  <c r="Y110" i="1"/>
  <c r="Z113" i="1"/>
  <c r="BN113" i="1"/>
  <c r="Z119" i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BP214" i="1"/>
  <c r="BN214" i="1"/>
  <c r="Z214" i="1"/>
  <c r="Y222" i="1"/>
  <c r="BP227" i="1"/>
  <c r="BN227" i="1"/>
  <c r="Z227" i="1"/>
  <c r="BP231" i="1"/>
  <c r="BN231" i="1"/>
  <c r="Z231" i="1"/>
  <c r="Y238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O528" i="1"/>
  <c r="Y276" i="1"/>
  <c r="BP273" i="1"/>
  <c r="BN273" i="1"/>
  <c r="Z273" i="1"/>
  <c r="BP296" i="1"/>
  <c r="BN296" i="1"/>
  <c r="Z296" i="1"/>
  <c r="Y300" i="1"/>
  <c r="BP304" i="1"/>
  <c r="BN304" i="1"/>
  <c r="Z304" i="1"/>
  <c r="BP308" i="1"/>
  <c r="BN308" i="1"/>
  <c r="Z308" i="1"/>
  <c r="Y319" i="1"/>
  <c r="BP316" i="1"/>
  <c r="BN316" i="1"/>
  <c r="Z316" i="1"/>
  <c r="Y325" i="1"/>
  <c r="Y324" i="1"/>
  <c r="Y333" i="1"/>
  <c r="Y332" i="1"/>
  <c r="BP327" i="1"/>
  <c r="BN327" i="1"/>
  <c r="Z327" i="1"/>
  <c r="K528" i="1"/>
  <c r="Y234" i="1"/>
  <c r="Z329" i="1"/>
  <c r="BN329" i="1"/>
  <c r="Z331" i="1"/>
  <c r="BN331" i="1"/>
  <c r="Z335" i="1"/>
  <c r="BN335" i="1"/>
  <c r="BP335" i="1"/>
  <c r="Z337" i="1"/>
  <c r="BN337" i="1"/>
  <c r="Y338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4" i="1"/>
  <c r="BN444" i="1"/>
  <c r="Z444" i="1"/>
  <c r="BP448" i="1"/>
  <c r="BN448" i="1"/>
  <c r="Z448" i="1"/>
  <c r="BP453" i="1"/>
  <c r="BN453" i="1"/>
  <c r="Z453" i="1"/>
  <c r="Y346" i="1"/>
  <c r="Y358" i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BP465" i="1"/>
  <c r="BN465" i="1"/>
  <c r="Z465" i="1"/>
  <c r="BP469" i="1"/>
  <c r="BN469" i="1"/>
  <c r="Z469" i="1"/>
  <c r="U528" i="1"/>
  <c r="Y379" i="1"/>
  <c r="V528" i="1"/>
  <c r="Y407" i="1"/>
  <c r="W528" i="1"/>
  <c r="Y418" i="1"/>
  <c r="Y431" i="1"/>
  <c r="Y436" i="1"/>
  <c r="Z528" i="1"/>
  <c r="Y456" i="1"/>
  <c r="Y455" i="1"/>
  <c r="BP459" i="1"/>
  <c r="BN459" i="1"/>
  <c r="Z459" i="1"/>
  <c r="Z461" i="1" s="1"/>
  <c r="Y472" i="1"/>
  <c r="BP467" i="1"/>
  <c r="BN467" i="1"/>
  <c r="Z467" i="1"/>
  <c r="Y471" i="1"/>
  <c r="Z475" i="1"/>
  <c r="Z477" i="1" s="1"/>
  <c r="BN475" i="1"/>
  <c r="Y478" i="1"/>
  <c r="Z482" i="1"/>
  <c r="BN482" i="1"/>
  <c r="BP482" i="1"/>
  <c r="Z483" i="1"/>
  <c r="BN483" i="1"/>
  <c r="Z484" i="1"/>
  <c r="BN484" i="1"/>
  <c r="Z485" i="1"/>
  <c r="BN485" i="1"/>
  <c r="Y486" i="1"/>
  <c r="Z496" i="1"/>
  <c r="BN496" i="1"/>
  <c r="BP496" i="1"/>
  <c r="Z497" i="1"/>
  <c r="BN497" i="1"/>
  <c r="Y498" i="1"/>
  <c r="Z507" i="1"/>
  <c r="BN507" i="1"/>
  <c r="BP507" i="1"/>
  <c r="Z508" i="1"/>
  <c r="BN508" i="1"/>
  <c r="Z509" i="1"/>
  <c r="BN509" i="1"/>
  <c r="Z510" i="1"/>
  <c r="BN510" i="1"/>
  <c r="Y511" i="1"/>
  <c r="Y517" i="1"/>
  <c r="AA528" i="1"/>
  <c r="Z515" i="1"/>
  <c r="Z516" i="1" s="1"/>
  <c r="BN515" i="1"/>
  <c r="BP515" i="1"/>
  <c r="Y516" i="1"/>
  <c r="Z173" i="1" l="1"/>
  <c r="Z455" i="1"/>
  <c r="Z310" i="1"/>
  <c r="Z217" i="1"/>
  <c r="Z115" i="1"/>
  <c r="Z109" i="1"/>
  <c r="Z324" i="1"/>
  <c r="Z71" i="1"/>
  <c r="Z504" i="1"/>
  <c r="Z471" i="1"/>
  <c r="Z425" i="1"/>
  <c r="Z407" i="1"/>
  <c r="Z269" i="1"/>
  <c r="Z233" i="1"/>
  <c r="Z318" i="1"/>
  <c r="Z101" i="1"/>
  <c r="Z80" i="1"/>
  <c r="Z205" i="1"/>
  <c r="Z123" i="1"/>
  <c r="Z379" i="1"/>
  <c r="Z252" i="1"/>
  <c r="Y520" i="1"/>
  <c r="Y518" i="1"/>
  <c r="Z511" i="1"/>
  <c r="Z498" i="1"/>
  <c r="Z486" i="1"/>
  <c r="Z357" i="1"/>
  <c r="Z345" i="1"/>
  <c r="Z338" i="1"/>
  <c r="Z332" i="1"/>
  <c r="Z276" i="1"/>
  <c r="Z261" i="1"/>
  <c r="Z300" i="1"/>
  <c r="Z32" i="1"/>
  <c r="Y522" i="1"/>
  <c r="Y519" i="1"/>
  <c r="Z65" i="1"/>
  <c r="Z58" i="1"/>
  <c r="Z523" i="1" l="1"/>
  <c r="Y521" i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<sst xmlns="http://schemas.openxmlformats.org/spreadsheetml/2006/main" count="2344" uniqueCount="832">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</sst>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0.58333333333333337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60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5.5555555555555554</v>
      </c>
      <c r="Y58" s="585">
        <f>IFERROR(Y52/H52,"0")+IFERROR(Y53/H53,"0")+IFERROR(Y54/H54,"0")+IFERROR(Y55/H55,"0")+IFERROR(Y56/H56,"0")+IFERROR(Y57/H57,"0")</f>
        <v>6.0000000000000009</v>
      </c>
      <c r="Z58" s="585">
        <f>IFERROR(IF(Z52="",0,Z52),"0")+IFERROR(IF(Z53="",0,Z53),"0")+IFERROR(IF(Z54="",0,Z54),"0")+IFERROR(IF(Z55="",0,Z55),"0")+IFERROR(IF(Z56="",0,Z56),"0")+IFERROR(IF(Z57="",0,Z57),"0")</f>
        <v>0.11388000000000001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60</v>
      </c>
      <c r="Y59" s="585">
        <f>IFERROR(SUM(Y52:Y57),"0")</f>
        <v>64.800000000000011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150</v>
      </c>
      <c r="Y118" s="584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159.49999999999997</v>
      </c>
      <c r="BN118" s="64">
        <f>IFERROR(Y118*I118/H118,"0")</f>
        <v>163.64700000000002</v>
      </c>
      <c r="BO118" s="64">
        <f>IFERROR(1/J118*(X118/H118),"0")</f>
        <v>0.28935185185185186</v>
      </c>
      <c r="BP118" s="64">
        <f>IFERROR(1/J118*(Y118/H118),"0")</f>
        <v>0.296875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18.518518518518519</v>
      </c>
      <c r="Y123" s="585">
        <f>IFERROR(Y118/H118,"0")+IFERROR(Y119/H119,"0")+IFERROR(Y120/H120,"0")+IFERROR(Y121/H121,"0")+IFERROR(Y122/H122,"0")</f>
        <v>19</v>
      </c>
      <c r="Z123" s="585">
        <f>IFERROR(IF(Z118="",0,Z118),"0")+IFERROR(IF(Z119="",0,Z119),"0")+IFERROR(IF(Z120="",0,Z120),"0")+IFERROR(IF(Z121="",0,Z121),"0")+IFERROR(IF(Z122="",0,Z122),"0")</f>
        <v>0.36062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150</v>
      </c>
      <c r="Y124" s="585">
        <f>IFERROR(SUM(Y118:Y122),"0")</f>
        <v>153.9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35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37.328846153846158</v>
      </c>
      <c r="BN322" s="64">
        <f>IFERROR(Y322*I322/H322,"0")</f>
        <v>41.595000000000006</v>
      </c>
      <c r="BO322" s="64">
        <f>IFERROR(1/J322*(X322/H322),"0")</f>
        <v>7.0112179487179488E-2</v>
      </c>
      <c r="BP322" s="64">
        <f>IFERROR(1/J322*(Y322/H322),"0")</f>
        <v>7.8125E-2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4.4871794871794872</v>
      </c>
      <c r="Y324" s="585">
        <f>IFERROR(Y321/H321,"0")+IFERROR(Y322/H322,"0")+IFERROR(Y323/H323,"0")</f>
        <v>5</v>
      </c>
      <c r="Z324" s="585">
        <f>IFERROR(IF(Z321="",0,Z321),"0")+IFERROR(IF(Z322="",0,Z322),"0")+IFERROR(IF(Z323="",0,Z323),"0")</f>
        <v>9.4899999999999998E-2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35</v>
      </c>
      <c r="Y325" s="585">
        <f>IFERROR(SUM(Y321:Y323),"0")</f>
        <v>39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300</v>
      </c>
      <c r="Y350" s="584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100</v>
      </c>
      <c r="Y351" s="584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27" hidden="1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46.666666666666671</v>
      </c>
      <c r="Y357" s="585">
        <f>IFERROR(Y350/H350,"0")+IFERROR(Y351/H351,"0")+IFERROR(Y352/H352,"0")+IFERROR(Y353/H353,"0")+IFERROR(Y354/H354,"0")+IFERROR(Y355/H355,"0")+IFERROR(Y356/H356,"0")</f>
        <v>47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1.0222499999999999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700</v>
      </c>
      <c r="Y358" s="585">
        <f>IFERROR(SUM(Y350:Y356),"0")</f>
        <v>705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180</v>
      </c>
      <c r="Y360" s="584">
        <f>IFERROR(IF(X360="",0,CEILING((X360/$H360),1)*$H360),"")</f>
        <v>180</v>
      </c>
      <c r="Z360" s="36">
        <f>IFERROR(IF(Y360=0,"",ROUNDUP(Y360/H360,0)*0.02175),"")</f>
        <v>0.26100000000000001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185.76000000000002</v>
      </c>
      <c r="BN360" s="64">
        <f>IFERROR(Y360*I360/H360,"0")</f>
        <v>185.76000000000002</v>
      </c>
      <c r="BO360" s="64">
        <f>IFERROR(1/J360*(X360/H360),"0")</f>
        <v>0.25</v>
      </c>
      <c r="BP360" s="64">
        <f>IFERROR(1/J360*(Y360/H360),"0")</f>
        <v>0.25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12</v>
      </c>
      <c r="Y362" s="585">
        <f>IFERROR(Y360/H360,"0")+IFERROR(Y361/H361,"0")</f>
        <v>12</v>
      </c>
      <c r="Z362" s="585">
        <f>IFERROR(IF(Z360="",0,Z360),"0")+IFERROR(IF(Z361="",0,Z361),"0")</f>
        <v>0.26100000000000001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180</v>
      </c>
      <c r="Y363" s="585">
        <f>IFERROR(SUM(Y360:Y361),"0")</f>
        <v>180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400</v>
      </c>
      <c r="Y386" s="584">
        <f>IFERROR(IF(X386="",0,CEILING((X386/$H386),1)*$H386),"")</f>
        <v>405</v>
      </c>
      <c r="Z386" s="36">
        <f>IFERROR(IF(Y386=0,"",ROUNDUP(Y386/H386,0)*0.01898),"")</f>
        <v>0.85409999999999997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423.06666666666666</v>
      </c>
      <c r="BN386" s="64">
        <f>IFERROR(Y386*I386/H386,"0")</f>
        <v>428.35500000000002</v>
      </c>
      <c r="BO386" s="64">
        <f>IFERROR(1/J386*(X386/H386),"0")</f>
        <v>0.69444444444444442</v>
      </c>
      <c r="BP386" s="64">
        <f>IFERROR(1/J386*(Y386/H386),"0")</f>
        <v>0.703125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44.444444444444443</v>
      </c>
      <c r="Y388" s="585">
        <f>IFERROR(Y386/H386,"0")+IFERROR(Y387/H387,"0")</f>
        <v>45</v>
      </c>
      <c r="Z388" s="585">
        <f>IFERROR(IF(Z386="",0,Z386),"0")+IFERROR(IF(Z387="",0,Z387),"0")</f>
        <v>0.85409999999999997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400</v>
      </c>
      <c r="Y389" s="585">
        <f>IFERROR(SUM(Y386:Y387),"0")</f>
        <v>405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270</v>
      </c>
      <c r="Y442" s="584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400</v>
      </c>
      <c r="Y445" s="584">
        <f t="shared" si="69"/>
        <v>401.28000000000003</v>
      </c>
      <c r="Z445" s="36">
        <f t="shared" si="70"/>
        <v>0.90895999999999999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427.27272727272725</v>
      </c>
      <c r="BN445" s="64">
        <f t="shared" si="72"/>
        <v>428.64</v>
      </c>
      <c r="BO445" s="64">
        <f t="shared" si="73"/>
        <v>0.72843822843822836</v>
      </c>
      <c r="BP445" s="64">
        <f t="shared" si="74"/>
        <v>0.73076923076923084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126.89393939393938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1.53088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670</v>
      </c>
      <c r="Y456" s="585">
        <f>IFERROR(SUM(Y440:Y454),"0")</f>
        <v>675.84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300</v>
      </c>
      <c r="Y458" s="584">
        <f>IFERROR(IF(X458="",0,CEILING((X458/$H458),1)*$H458),"")</f>
        <v>300.96000000000004</v>
      </c>
      <c r="Z458" s="36">
        <f>IFERROR(IF(Y458=0,"",ROUNDUP(Y458/H458,0)*0.01196),"")</f>
        <v>0.68171999999999999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320.45454545454544</v>
      </c>
      <c r="BN458" s="64">
        <f>IFERROR(Y458*I458/H458,"0")</f>
        <v>321.48</v>
      </c>
      <c r="BO458" s="64">
        <f>IFERROR(1/J458*(X458/H458),"0")</f>
        <v>0.54632867132867136</v>
      </c>
      <c r="BP458" s="64">
        <f>IFERROR(1/J458*(Y458/H458),"0")</f>
        <v>0.54807692307692313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56.818181818181813</v>
      </c>
      <c r="Y461" s="585">
        <f>IFERROR(Y458/H458,"0")+IFERROR(Y459/H459,"0")+IFERROR(Y460/H460,"0")</f>
        <v>57.000000000000007</v>
      </c>
      <c r="Z461" s="585">
        <f>IFERROR(IF(Z458="",0,Z458),"0")+IFERROR(IF(Z459="",0,Z459),"0")+IFERROR(IF(Z460="",0,Z460),"0")</f>
        <v>0.68171999999999999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300</v>
      </c>
      <c r="Y462" s="585">
        <f>IFERROR(SUM(Y458:Y460),"0")</f>
        <v>300.96000000000004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80</v>
      </c>
      <c r="Y464" s="584">
        <f t="shared" ref="Y464:Y470" si="75">IFERROR(IF(X464="",0,CEILING((X464/$H464),1)*$H464),"")</f>
        <v>84.48</v>
      </c>
      <c r="Z464" s="36">
        <f>IFERROR(IF(Y464=0,"",ROUNDUP(Y464/H464,0)*0.01196),"")</f>
        <v>0.19136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85.454545454545453</v>
      </c>
      <c r="BN464" s="64">
        <f t="shared" ref="BN464:BN470" si="77">IFERROR(Y464*I464/H464,"0")</f>
        <v>90.24</v>
      </c>
      <c r="BO464" s="64">
        <f t="shared" ref="BO464:BO470" si="78">IFERROR(1/J464*(X464/H464),"0")</f>
        <v>0.14568764568764569</v>
      </c>
      <c r="BP464" s="64">
        <f t="shared" ref="BP464:BP470" si="79">IFERROR(1/J464*(Y464/H464),"0")</f>
        <v>0.15384615384615385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43.560606060606055</v>
      </c>
      <c r="Y471" s="585">
        <f>IFERROR(Y464/H464,"0")+IFERROR(Y465/H465,"0")+IFERROR(Y466/H466,"0")+IFERROR(Y467/H467,"0")+IFERROR(Y468/H468,"0")+IFERROR(Y469/H469,"0")+IFERROR(Y470/H470,"0")</f>
        <v>45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0.53820000000000001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230</v>
      </c>
      <c r="Y472" s="585">
        <f>IFERROR(SUM(Y464:Y470),"0")</f>
        <v>237.60000000000002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2725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2762.1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2872.2903613053609</v>
      </c>
      <c r="Y519" s="585">
        <f>IFERROR(SUM(BN22:BN515),"0")</f>
        <v>2911.527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2997.2903613053609</v>
      </c>
      <c r="Y521" s="585">
        <f>GrossWeightTotalR+PalletQtyTotalR*25</f>
        <v>3036.527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358.94509194509192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5.4575500000000003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885</v>
      </c>
      <c r="U528" s="46">
        <f>IFERROR(Y375*1,"0")+IFERROR(Y376*1,"0")+IFERROR(Y377*1,"0")+IFERROR(Y378*1,"0")+IFERROR(Y382*1,"0")+IFERROR(Y386*1,"0")+IFERROR(Y387*1,"0")+IFERROR(Y391*1,"0")</f>
        <v>405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1214.4000000000001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,00"/>
        <filter val="126,89"/>
        <filter val="150,00"/>
        <filter val="18,52"/>
        <filter val="180,00"/>
        <filter val="2 725,00"/>
        <filter val="2 872,29"/>
        <filter val="2 997,29"/>
        <filter val="230,00"/>
        <filter val="270,00"/>
        <filter val="300,00"/>
        <filter val="35,00"/>
        <filter val="358,95"/>
        <filter val="4,49"/>
        <filter val="400,00"/>
        <filter val="43,56"/>
        <filter val="44,44"/>
        <filter val="46,67"/>
        <filter val="5"/>
        <filter val="5,56"/>
        <filter val="56,82"/>
        <filter val="60,00"/>
        <filter val="670,00"/>
        <filter val="700,00"/>
        <filter val="8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2025-06-24T10:00:34Z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