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10,25\09,10,25 ПОКОМ КИ филиалы\"/>
    </mc:Choice>
  </mc:AlternateContent>
  <xr:revisionPtr revIDLastSave="0" documentId="13_ncr:1_{BED25D6B-3457-43D4-94AF-C1810C561A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Sheet!$A$3:$AO$101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7" i="1" l="1"/>
  <c r="AQ8" i="1"/>
  <c r="AQ9" i="1"/>
  <c r="AQ10" i="1"/>
  <c r="AQ11" i="1"/>
  <c r="AQ12" i="1"/>
  <c r="AQ13" i="1"/>
  <c r="AQ14" i="1"/>
  <c r="AQ16" i="1"/>
  <c r="AQ17" i="1"/>
  <c r="AQ19" i="1"/>
  <c r="AQ20" i="1"/>
  <c r="AQ22" i="1"/>
  <c r="AQ23" i="1"/>
  <c r="AQ25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9" i="1"/>
  <c r="AQ50" i="1"/>
  <c r="AQ51" i="1"/>
  <c r="AQ52" i="1"/>
  <c r="AQ53" i="1"/>
  <c r="AQ54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6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6" i="1"/>
  <c r="W16" i="1" l="1"/>
  <c r="AO16" i="1" s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6" i="1"/>
  <c r="X5" i="1"/>
  <c r="AP5" i="1" l="1"/>
  <c r="V101" i="1"/>
  <c r="W101" i="1" s="1"/>
  <c r="AO101" i="1" s="1"/>
  <c r="V100" i="1"/>
  <c r="W100" i="1" s="1"/>
  <c r="AO100" i="1" s="1"/>
  <c r="V99" i="1"/>
  <c r="W99" i="1" s="1"/>
  <c r="AO99" i="1" s="1"/>
  <c r="V97" i="1"/>
  <c r="W97" i="1" s="1"/>
  <c r="AO97" i="1" s="1"/>
  <c r="V92" i="1"/>
  <c r="W92" i="1" s="1"/>
  <c r="AO92" i="1" s="1"/>
  <c r="V91" i="1"/>
  <c r="W91" i="1" s="1"/>
  <c r="AO91" i="1" s="1"/>
  <c r="V87" i="1"/>
  <c r="W87" i="1" s="1"/>
  <c r="AO87" i="1" s="1"/>
  <c r="V86" i="1"/>
  <c r="W86" i="1" s="1"/>
  <c r="AO86" i="1" s="1"/>
  <c r="V84" i="1"/>
  <c r="W84" i="1" s="1"/>
  <c r="AO84" i="1" s="1"/>
  <c r="V57" i="1"/>
  <c r="W57" i="1" s="1"/>
  <c r="AO57" i="1" s="1"/>
  <c r="V54" i="1"/>
  <c r="W54" i="1" s="1"/>
  <c r="AO54" i="1" s="1"/>
  <c r="V39" i="1"/>
  <c r="W39" i="1" s="1"/>
  <c r="AO39" i="1" s="1"/>
  <c r="V12" i="1"/>
  <c r="W12" i="1" s="1"/>
  <c r="AO12" i="1" s="1"/>
  <c r="V14" i="1"/>
  <c r="W14" i="1" s="1"/>
  <c r="AO14" i="1" s="1"/>
  <c r="V19" i="1"/>
  <c r="W19" i="1" s="1"/>
  <c r="AO19" i="1" s="1"/>
  <c r="V20" i="1"/>
  <c r="W20" i="1" s="1"/>
  <c r="AO20" i="1" s="1"/>
  <c r="V22" i="1"/>
  <c r="W22" i="1" s="1"/>
  <c r="AO22" i="1" s="1"/>
  <c r="V25" i="1"/>
  <c r="W25" i="1" s="1"/>
  <c r="AO25" i="1" s="1"/>
  <c r="V27" i="1"/>
  <c r="W27" i="1" s="1"/>
  <c r="AO27" i="1" s="1"/>
  <c r="V28" i="1"/>
  <c r="W28" i="1" s="1"/>
  <c r="AO28" i="1" s="1"/>
  <c r="V30" i="1"/>
  <c r="W30" i="1" s="1"/>
  <c r="AO30" i="1" s="1"/>
  <c r="V31" i="1"/>
  <c r="W31" i="1" s="1"/>
  <c r="AO31" i="1" s="1"/>
  <c r="V32" i="1"/>
  <c r="W32" i="1" s="1"/>
  <c r="AO32" i="1" s="1"/>
  <c r="V33" i="1"/>
  <c r="W33" i="1" s="1"/>
  <c r="AO33" i="1" s="1"/>
  <c r="V34" i="1"/>
  <c r="W34" i="1" s="1"/>
  <c r="AO34" i="1" s="1"/>
  <c r="V36" i="1"/>
  <c r="W36" i="1" s="1"/>
  <c r="AO36" i="1" s="1"/>
  <c r="V49" i="1"/>
  <c r="W49" i="1" s="1"/>
  <c r="AO49" i="1" s="1"/>
  <c r="V50" i="1"/>
  <c r="W50" i="1" s="1"/>
  <c r="AO50" i="1" s="1"/>
  <c r="V52" i="1"/>
  <c r="W52" i="1" s="1"/>
  <c r="AO52" i="1" s="1"/>
  <c r="V63" i="1"/>
  <c r="W63" i="1" s="1"/>
  <c r="AO63" i="1" s="1"/>
  <c r="V66" i="1"/>
  <c r="W66" i="1" s="1"/>
  <c r="AO66" i="1" s="1"/>
  <c r="V67" i="1"/>
  <c r="W67" i="1" s="1"/>
  <c r="AO67" i="1" s="1"/>
  <c r="V68" i="1"/>
  <c r="W68" i="1" s="1"/>
  <c r="AO68" i="1" s="1"/>
  <c r="V69" i="1"/>
  <c r="W69" i="1" s="1"/>
  <c r="AO69" i="1" s="1"/>
  <c r="V70" i="1"/>
  <c r="W70" i="1" s="1"/>
  <c r="AO70" i="1" s="1"/>
  <c r="V71" i="1"/>
  <c r="W71" i="1" s="1"/>
  <c r="AO71" i="1" s="1"/>
  <c r="V72" i="1"/>
  <c r="W72" i="1" s="1"/>
  <c r="AO72" i="1" s="1"/>
  <c r="V73" i="1"/>
  <c r="W73" i="1" s="1"/>
  <c r="AO73" i="1" s="1"/>
  <c r="V74" i="1"/>
  <c r="W74" i="1" s="1"/>
  <c r="AO74" i="1" s="1"/>
  <c r="V79" i="1"/>
  <c r="W79" i="1" s="1"/>
  <c r="AO79" i="1" s="1"/>
  <c r="V80" i="1"/>
  <c r="W80" i="1" s="1"/>
  <c r="AO80" i="1" s="1"/>
  <c r="V81" i="1"/>
  <c r="W81" i="1" s="1"/>
  <c r="AO81" i="1" s="1"/>
  <c r="V82" i="1"/>
  <c r="W82" i="1" s="1"/>
  <c r="AO82" i="1" s="1"/>
  <c r="V83" i="1"/>
  <c r="W83" i="1" s="1"/>
  <c r="AO83" i="1" s="1"/>
  <c r="V85" i="1"/>
  <c r="W85" i="1" s="1"/>
  <c r="AO85" i="1" s="1"/>
  <c r="V88" i="1"/>
  <c r="W88" i="1" s="1"/>
  <c r="AO88" i="1" s="1"/>
  <c r="V90" i="1"/>
  <c r="W90" i="1" s="1"/>
  <c r="AO90" i="1" s="1"/>
  <c r="V93" i="1"/>
  <c r="W93" i="1" s="1"/>
  <c r="AO93" i="1" s="1"/>
  <c r="V95" i="1"/>
  <c r="W95" i="1" s="1"/>
  <c r="AO95" i="1" s="1"/>
  <c r="V96" i="1"/>
  <c r="W96" i="1" s="1"/>
  <c r="AO96" i="1" s="1"/>
  <c r="V98" i="1"/>
  <c r="W98" i="1" s="1"/>
  <c r="AO98" i="1" s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6" i="1"/>
  <c r="S5" i="1" l="1"/>
  <c r="M7" i="1" l="1"/>
  <c r="T7" i="1" s="1"/>
  <c r="M8" i="1"/>
  <c r="T8" i="1" s="1"/>
  <c r="U8" i="1" s="1"/>
  <c r="V8" i="1" s="1"/>
  <c r="W8" i="1" s="1"/>
  <c r="AO8" i="1" s="1"/>
  <c r="M9" i="1"/>
  <c r="T9" i="1" s="1"/>
  <c r="U9" i="1" s="1"/>
  <c r="V9" i="1" s="1"/>
  <c r="W9" i="1" s="1"/>
  <c r="AO9" i="1" s="1"/>
  <c r="M10" i="1"/>
  <c r="T10" i="1" s="1"/>
  <c r="U10" i="1" s="1"/>
  <c r="V10" i="1" s="1"/>
  <c r="W10" i="1" s="1"/>
  <c r="AO10" i="1" s="1"/>
  <c r="M11" i="1"/>
  <c r="T11" i="1" s="1"/>
  <c r="U11" i="1" s="1"/>
  <c r="V11" i="1" s="1"/>
  <c r="W11" i="1" s="1"/>
  <c r="AO11" i="1" s="1"/>
  <c r="M12" i="1"/>
  <c r="T12" i="1" s="1"/>
  <c r="AB12" i="1" s="1"/>
  <c r="M13" i="1"/>
  <c r="T13" i="1" s="1"/>
  <c r="M14" i="1"/>
  <c r="T14" i="1" s="1"/>
  <c r="AB14" i="1" s="1"/>
  <c r="M15" i="1"/>
  <c r="T15" i="1" s="1"/>
  <c r="M16" i="1"/>
  <c r="T16" i="1" s="1"/>
  <c r="U16" i="1" s="1"/>
  <c r="M17" i="1"/>
  <c r="T17" i="1" s="1"/>
  <c r="U17" i="1" s="1"/>
  <c r="V17" i="1" s="1"/>
  <c r="W17" i="1" s="1"/>
  <c r="AO17" i="1" s="1"/>
  <c r="M18" i="1"/>
  <c r="T18" i="1" s="1"/>
  <c r="M19" i="1"/>
  <c r="T19" i="1" s="1"/>
  <c r="AB19" i="1" s="1"/>
  <c r="M20" i="1"/>
  <c r="T20" i="1" s="1"/>
  <c r="AB20" i="1" s="1"/>
  <c r="M21" i="1"/>
  <c r="T21" i="1" s="1"/>
  <c r="M22" i="1"/>
  <c r="T22" i="1" s="1"/>
  <c r="AB22" i="1" s="1"/>
  <c r="M23" i="1"/>
  <c r="T23" i="1" s="1"/>
  <c r="U23" i="1" s="1"/>
  <c r="V23" i="1" s="1"/>
  <c r="W23" i="1" s="1"/>
  <c r="AO23" i="1" s="1"/>
  <c r="M24" i="1"/>
  <c r="T24" i="1" s="1"/>
  <c r="M25" i="1"/>
  <c r="T25" i="1" s="1"/>
  <c r="AB25" i="1" s="1"/>
  <c r="M26" i="1"/>
  <c r="T26" i="1" s="1"/>
  <c r="M27" i="1"/>
  <c r="T27" i="1" s="1"/>
  <c r="AB27" i="1" s="1"/>
  <c r="M28" i="1"/>
  <c r="T28" i="1" s="1"/>
  <c r="AB28" i="1" s="1"/>
  <c r="M29" i="1"/>
  <c r="T29" i="1" s="1"/>
  <c r="U29" i="1" s="1"/>
  <c r="V29" i="1" s="1"/>
  <c r="W29" i="1" s="1"/>
  <c r="AO29" i="1" s="1"/>
  <c r="M30" i="1"/>
  <c r="T30" i="1" s="1"/>
  <c r="AB30" i="1" s="1"/>
  <c r="M31" i="1"/>
  <c r="T31" i="1" s="1"/>
  <c r="AB31" i="1" s="1"/>
  <c r="M32" i="1"/>
  <c r="T32" i="1" s="1"/>
  <c r="AB32" i="1" s="1"/>
  <c r="M33" i="1"/>
  <c r="T33" i="1" s="1"/>
  <c r="AB33" i="1" s="1"/>
  <c r="M34" i="1"/>
  <c r="T34" i="1" s="1"/>
  <c r="AB34" i="1" s="1"/>
  <c r="M35" i="1"/>
  <c r="T35" i="1" s="1"/>
  <c r="U35" i="1" s="1"/>
  <c r="V35" i="1" s="1"/>
  <c r="W35" i="1" s="1"/>
  <c r="AO35" i="1" s="1"/>
  <c r="M36" i="1"/>
  <c r="T36" i="1" s="1"/>
  <c r="AB36" i="1" s="1"/>
  <c r="M37" i="1"/>
  <c r="T37" i="1" s="1"/>
  <c r="U37" i="1" s="1"/>
  <c r="V37" i="1" s="1"/>
  <c r="W37" i="1" s="1"/>
  <c r="AO37" i="1" s="1"/>
  <c r="M38" i="1"/>
  <c r="T38" i="1" s="1"/>
  <c r="U38" i="1" s="1"/>
  <c r="V38" i="1" s="1"/>
  <c r="W38" i="1" s="1"/>
  <c r="AO38" i="1" s="1"/>
  <c r="M39" i="1"/>
  <c r="T39" i="1" s="1"/>
  <c r="U39" i="1" s="1"/>
  <c r="M40" i="1"/>
  <c r="T40" i="1" s="1"/>
  <c r="U40" i="1" s="1"/>
  <c r="V40" i="1" s="1"/>
  <c r="W40" i="1" s="1"/>
  <c r="AO40" i="1" s="1"/>
  <c r="M41" i="1"/>
  <c r="T41" i="1" s="1"/>
  <c r="U41" i="1" s="1"/>
  <c r="V41" i="1" s="1"/>
  <c r="W41" i="1" s="1"/>
  <c r="AO41" i="1" s="1"/>
  <c r="M42" i="1"/>
  <c r="T42" i="1" s="1"/>
  <c r="M43" i="1"/>
  <c r="T43" i="1" s="1"/>
  <c r="U43" i="1" s="1"/>
  <c r="V43" i="1" s="1"/>
  <c r="W43" i="1" s="1"/>
  <c r="AO43" i="1" s="1"/>
  <c r="M44" i="1"/>
  <c r="T44" i="1" s="1"/>
  <c r="U44" i="1" s="1"/>
  <c r="V44" i="1" s="1"/>
  <c r="W44" i="1" s="1"/>
  <c r="AO44" i="1" s="1"/>
  <c r="M45" i="1"/>
  <c r="T45" i="1" s="1"/>
  <c r="U45" i="1" s="1"/>
  <c r="V45" i="1" s="1"/>
  <c r="W45" i="1" s="1"/>
  <c r="AO45" i="1" s="1"/>
  <c r="M46" i="1"/>
  <c r="T46" i="1" s="1"/>
  <c r="U46" i="1" s="1"/>
  <c r="V46" i="1" s="1"/>
  <c r="W46" i="1" s="1"/>
  <c r="AO46" i="1" s="1"/>
  <c r="M47" i="1"/>
  <c r="T47" i="1" s="1"/>
  <c r="U47" i="1" s="1"/>
  <c r="V47" i="1" s="1"/>
  <c r="W47" i="1" s="1"/>
  <c r="AO47" i="1" s="1"/>
  <c r="M48" i="1"/>
  <c r="T48" i="1" s="1"/>
  <c r="M49" i="1"/>
  <c r="T49" i="1" s="1"/>
  <c r="AB49" i="1" s="1"/>
  <c r="M50" i="1"/>
  <c r="T50" i="1" s="1"/>
  <c r="AB50" i="1" s="1"/>
  <c r="M51" i="1"/>
  <c r="T51" i="1" s="1"/>
  <c r="U51" i="1" s="1"/>
  <c r="V51" i="1" s="1"/>
  <c r="W51" i="1" s="1"/>
  <c r="AO51" i="1" s="1"/>
  <c r="M52" i="1"/>
  <c r="T52" i="1" s="1"/>
  <c r="AB52" i="1" s="1"/>
  <c r="M53" i="1"/>
  <c r="T53" i="1" s="1"/>
  <c r="U53" i="1" s="1"/>
  <c r="V53" i="1" s="1"/>
  <c r="W53" i="1" s="1"/>
  <c r="AO53" i="1" s="1"/>
  <c r="M54" i="1"/>
  <c r="T54" i="1" s="1"/>
  <c r="U54" i="1" s="1"/>
  <c r="M55" i="1"/>
  <c r="T55" i="1" s="1"/>
  <c r="M56" i="1"/>
  <c r="T56" i="1" s="1"/>
  <c r="U56" i="1" s="1"/>
  <c r="V56" i="1" s="1"/>
  <c r="W56" i="1" s="1"/>
  <c r="AO56" i="1" s="1"/>
  <c r="M57" i="1"/>
  <c r="T57" i="1" s="1"/>
  <c r="U57" i="1" s="1"/>
  <c r="M58" i="1"/>
  <c r="T58" i="1" s="1"/>
  <c r="U58" i="1" s="1"/>
  <c r="V58" i="1" s="1"/>
  <c r="W58" i="1" s="1"/>
  <c r="AO58" i="1" s="1"/>
  <c r="M59" i="1"/>
  <c r="T59" i="1" s="1"/>
  <c r="U59" i="1" s="1"/>
  <c r="V59" i="1" s="1"/>
  <c r="W59" i="1" s="1"/>
  <c r="AO59" i="1" s="1"/>
  <c r="M60" i="1"/>
  <c r="T60" i="1" s="1"/>
  <c r="U60" i="1" s="1"/>
  <c r="V60" i="1" s="1"/>
  <c r="W60" i="1" s="1"/>
  <c r="AO60" i="1" s="1"/>
  <c r="M61" i="1"/>
  <c r="T61" i="1" s="1"/>
  <c r="U61" i="1" s="1"/>
  <c r="V61" i="1" s="1"/>
  <c r="W61" i="1" s="1"/>
  <c r="AO61" i="1" s="1"/>
  <c r="M62" i="1"/>
  <c r="T62" i="1" s="1"/>
  <c r="U62" i="1" s="1"/>
  <c r="V62" i="1" s="1"/>
  <c r="W62" i="1" s="1"/>
  <c r="AO62" i="1" s="1"/>
  <c r="M63" i="1"/>
  <c r="T63" i="1" s="1"/>
  <c r="AB63" i="1" s="1"/>
  <c r="M64" i="1"/>
  <c r="T64" i="1" s="1"/>
  <c r="U64" i="1" s="1"/>
  <c r="V64" i="1" s="1"/>
  <c r="W64" i="1" s="1"/>
  <c r="AO64" i="1" s="1"/>
  <c r="M65" i="1"/>
  <c r="T65" i="1" s="1"/>
  <c r="U65" i="1" s="1"/>
  <c r="V65" i="1" s="1"/>
  <c r="W65" i="1" s="1"/>
  <c r="AO65" i="1" s="1"/>
  <c r="M66" i="1"/>
  <c r="T66" i="1" s="1"/>
  <c r="AB66" i="1" s="1"/>
  <c r="M67" i="1"/>
  <c r="T67" i="1" s="1"/>
  <c r="AB67" i="1" s="1"/>
  <c r="M68" i="1"/>
  <c r="T68" i="1" s="1"/>
  <c r="AB68" i="1" s="1"/>
  <c r="M69" i="1"/>
  <c r="T69" i="1" s="1"/>
  <c r="AB69" i="1" s="1"/>
  <c r="M70" i="1"/>
  <c r="T70" i="1" s="1"/>
  <c r="AB70" i="1" s="1"/>
  <c r="M71" i="1"/>
  <c r="T71" i="1" s="1"/>
  <c r="AB71" i="1" s="1"/>
  <c r="M72" i="1"/>
  <c r="T72" i="1" s="1"/>
  <c r="AB72" i="1" s="1"/>
  <c r="M73" i="1"/>
  <c r="T73" i="1" s="1"/>
  <c r="AB73" i="1" s="1"/>
  <c r="M74" i="1"/>
  <c r="T74" i="1" s="1"/>
  <c r="AB74" i="1" s="1"/>
  <c r="M75" i="1"/>
  <c r="T75" i="1" s="1"/>
  <c r="M76" i="1"/>
  <c r="T76" i="1" s="1"/>
  <c r="U76" i="1" s="1"/>
  <c r="V76" i="1" s="1"/>
  <c r="W76" i="1" s="1"/>
  <c r="AO76" i="1" s="1"/>
  <c r="M77" i="1"/>
  <c r="T77" i="1" s="1"/>
  <c r="M78" i="1"/>
  <c r="T78" i="1" s="1"/>
  <c r="M79" i="1"/>
  <c r="T79" i="1" s="1"/>
  <c r="AB79" i="1" s="1"/>
  <c r="M80" i="1"/>
  <c r="T80" i="1" s="1"/>
  <c r="AB80" i="1" s="1"/>
  <c r="M81" i="1"/>
  <c r="T81" i="1" s="1"/>
  <c r="AB81" i="1" s="1"/>
  <c r="M82" i="1"/>
  <c r="T82" i="1" s="1"/>
  <c r="AB82" i="1" s="1"/>
  <c r="M83" i="1"/>
  <c r="T83" i="1" s="1"/>
  <c r="AB83" i="1" s="1"/>
  <c r="M84" i="1"/>
  <c r="T84" i="1" s="1"/>
  <c r="U84" i="1" s="1"/>
  <c r="M85" i="1"/>
  <c r="T85" i="1" s="1"/>
  <c r="AB85" i="1" s="1"/>
  <c r="M86" i="1"/>
  <c r="T86" i="1" s="1"/>
  <c r="AB86" i="1" s="1"/>
  <c r="M87" i="1"/>
  <c r="T87" i="1" s="1"/>
  <c r="U87" i="1" s="1"/>
  <c r="M88" i="1"/>
  <c r="T88" i="1" s="1"/>
  <c r="AB88" i="1" s="1"/>
  <c r="M89" i="1"/>
  <c r="T89" i="1" s="1"/>
  <c r="U89" i="1" s="1"/>
  <c r="V89" i="1" s="1"/>
  <c r="W89" i="1" s="1"/>
  <c r="AO89" i="1" s="1"/>
  <c r="M90" i="1"/>
  <c r="T90" i="1" s="1"/>
  <c r="AB90" i="1" s="1"/>
  <c r="M91" i="1"/>
  <c r="T91" i="1" s="1"/>
  <c r="U91" i="1" s="1"/>
  <c r="M92" i="1"/>
  <c r="T92" i="1" s="1"/>
  <c r="U92" i="1" s="1"/>
  <c r="M93" i="1"/>
  <c r="T93" i="1" s="1"/>
  <c r="AB93" i="1" s="1"/>
  <c r="M94" i="1"/>
  <c r="T94" i="1" s="1"/>
  <c r="U94" i="1" s="1"/>
  <c r="V94" i="1" s="1"/>
  <c r="W94" i="1" s="1"/>
  <c r="AO94" i="1" s="1"/>
  <c r="M95" i="1"/>
  <c r="T95" i="1" s="1"/>
  <c r="AB95" i="1" s="1"/>
  <c r="M96" i="1"/>
  <c r="T96" i="1" s="1"/>
  <c r="AB96" i="1" s="1"/>
  <c r="M97" i="1"/>
  <c r="T97" i="1" s="1"/>
  <c r="AB97" i="1" s="1"/>
  <c r="M98" i="1"/>
  <c r="T98" i="1" s="1"/>
  <c r="AB98" i="1" s="1"/>
  <c r="M99" i="1"/>
  <c r="T99" i="1" s="1"/>
  <c r="AB99" i="1" s="1"/>
  <c r="M100" i="1"/>
  <c r="T100" i="1" s="1"/>
  <c r="AB100" i="1" s="1"/>
  <c r="M101" i="1"/>
  <c r="T101" i="1" s="1"/>
  <c r="AB101" i="1" s="1"/>
  <c r="M6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M5" i="1"/>
  <c r="AL5" i="1"/>
  <c r="AK5" i="1"/>
  <c r="AJ5" i="1"/>
  <c r="AI5" i="1"/>
  <c r="AH5" i="1"/>
  <c r="AG5" i="1"/>
  <c r="AF5" i="1"/>
  <c r="AE5" i="1"/>
  <c r="AD5" i="1"/>
  <c r="Z5" i="1"/>
  <c r="R5" i="1"/>
  <c r="Q5" i="1"/>
  <c r="P5" i="1"/>
  <c r="O5" i="1"/>
  <c r="N5" i="1"/>
  <c r="K5" i="1"/>
  <c r="F5" i="1"/>
  <c r="E5" i="1"/>
  <c r="U78" i="1" l="1"/>
  <c r="V78" i="1" s="1"/>
  <c r="W78" i="1" s="1"/>
  <c r="AO78" i="1" s="1"/>
  <c r="Y78" i="1"/>
  <c r="AQ78" i="1" s="1"/>
  <c r="U48" i="1"/>
  <c r="V48" i="1" s="1"/>
  <c r="W48" i="1" s="1"/>
  <c r="AO48" i="1" s="1"/>
  <c r="Y48" i="1"/>
  <c r="AQ48" i="1" s="1"/>
  <c r="U26" i="1"/>
  <c r="V26" i="1" s="1"/>
  <c r="W26" i="1" s="1"/>
  <c r="AO26" i="1" s="1"/>
  <c r="Y26" i="1"/>
  <c r="AQ26" i="1" s="1"/>
  <c r="U24" i="1"/>
  <c r="V24" i="1" s="1"/>
  <c r="W24" i="1" s="1"/>
  <c r="AO24" i="1" s="1"/>
  <c r="Y24" i="1"/>
  <c r="AQ24" i="1" s="1"/>
  <c r="U18" i="1"/>
  <c r="V18" i="1" s="1"/>
  <c r="W18" i="1" s="1"/>
  <c r="AO18" i="1" s="1"/>
  <c r="Y18" i="1"/>
  <c r="AQ18" i="1" s="1"/>
  <c r="U77" i="1"/>
  <c r="V77" i="1" s="1"/>
  <c r="W77" i="1" s="1"/>
  <c r="AO77" i="1" s="1"/>
  <c r="Y77" i="1"/>
  <c r="AQ77" i="1" s="1"/>
  <c r="U75" i="1"/>
  <c r="V75" i="1" s="1"/>
  <c r="W75" i="1" s="1"/>
  <c r="AO75" i="1" s="1"/>
  <c r="Y75" i="1"/>
  <c r="AQ75" i="1" s="1"/>
  <c r="U55" i="1"/>
  <c r="V55" i="1" s="1"/>
  <c r="W55" i="1" s="1"/>
  <c r="AO55" i="1" s="1"/>
  <c r="Y55" i="1"/>
  <c r="AQ55" i="1" s="1"/>
  <c r="U21" i="1"/>
  <c r="V21" i="1" s="1"/>
  <c r="W21" i="1" s="1"/>
  <c r="AO21" i="1" s="1"/>
  <c r="Y21" i="1"/>
  <c r="AQ21" i="1" s="1"/>
  <c r="U15" i="1"/>
  <c r="V15" i="1" s="1"/>
  <c r="W15" i="1" s="1"/>
  <c r="AO15" i="1" s="1"/>
  <c r="Y15" i="1"/>
  <c r="AB94" i="1"/>
  <c r="AB92" i="1"/>
  <c r="AB84" i="1"/>
  <c r="AB78" i="1"/>
  <c r="AB76" i="1"/>
  <c r="AB64" i="1"/>
  <c r="AB62" i="1"/>
  <c r="AB60" i="1"/>
  <c r="AB58" i="1"/>
  <c r="AB56" i="1"/>
  <c r="AB54" i="1"/>
  <c r="AB48" i="1"/>
  <c r="AB46" i="1"/>
  <c r="AB44" i="1"/>
  <c r="AB40" i="1"/>
  <c r="AB38" i="1"/>
  <c r="AB26" i="1"/>
  <c r="AB24" i="1"/>
  <c r="AB18" i="1"/>
  <c r="AB16" i="1"/>
  <c r="AB10" i="1"/>
  <c r="AB8" i="1"/>
  <c r="AB91" i="1"/>
  <c r="AB89" i="1"/>
  <c r="AB87" i="1"/>
  <c r="AB77" i="1"/>
  <c r="AB75" i="1"/>
  <c r="AB65" i="1"/>
  <c r="AB61" i="1"/>
  <c r="AB59" i="1"/>
  <c r="AB57" i="1"/>
  <c r="AB55" i="1"/>
  <c r="AB53" i="1"/>
  <c r="AB51" i="1"/>
  <c r="AB47" i="1"/>
  <c r="AB45" i="1"/>
  <c r="AB43" i="1"/>
  <c r="AB41" i="1"/>
  <c r="AB39" i="1"/>
  <c r="AB37" i="1"/>
  <c r="AB35" i="1"/>
  <c r="AB29" i="1"/>
  <c r="AB23" i="1"/>
  <c r="AB21" i="1"/>
  <c r="AB17" i="1"/>
  <c r="AB15" i="1"/>
  <c r="AB11" i="1"/>
  <c r="AB9" i="1"/>
  <c r="U42" i="1"/>
  <c r="V42" i="1" s="1"/>
  <c r="W42" i="1" s="1"/>
  <c r="AO42" i="1" s="1"/>
  <c r="U7" i="1"/>
  <c r="V7" i="1" s="1"/>
  <c r="W7" i="1" s="1"/>
  <c r="AO7" i="1" s="1"/>
  <c r="U13" i="1"/>
  <c r="V13" i="1" s="1"/>
  <c r="W13" i="1" s="1"/>
  <c r="AO13" i="1" s="1"/>
  <c r="L5" i="1"/>
  <c r="M5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T6" i="1"/>
  <c r="U6" i="1" s="1"/>
  <c r="V6" i="1" s="1"/>
  <c r="W6" i="1" s="1"/>
  <c r="AQ15" i="1" l="1"/>
  <c r="AQ5" i="1" s="1"/>
  <c r="Y5" i="1"/>
  <c r="AO6" i="1"/>
  <c r="W5" i="1"/>
  <c r="V5" i="1"/>
  <c r="AB6" i="1"/>
  <c r="AB7" i="1"/>
  <c r="AB13" i="1"/>
  <c r="AB42" i="1"/>
  <c r="U5" i="1"/>
  <c r="AO5" i="1"/>
  <c r="T5" i="1"/>
  <c r="AC6" i="1"/>
</calcChain>
</file>

<file path=xl/sharedStrings.xml><?xml version="1.0" encoding="utf-8"?>
<sst xmlns="http://schemas.openxmlformats.org/spreadsheetml/2006/main" count="429" uniqueCount="172">
  <si>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</si>
  <si>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</si>
  <si>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</si>
  <si>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</si>
  <si>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</si>
  <si>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</si>
  <si>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</si>
  <si>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</si>
  <si>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</si>
  <si>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</si>
  <si>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</si>
  <si>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</si>
  <si>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</si>
  <si>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</si>
  <si>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</si>
  <si>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</si>
  <si>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</si>
  <si>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</si>
  <si>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</si>
  <si>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</si>
  <si>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</si>
  <si>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</si>
  <si>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</si>
  <si>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</si>
  <si>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</si>
  <si>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11,10,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</si>
  <si>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</si>
  <si>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</si>
  <si>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</si>
  <si>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</si>
  <si>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</si>
  <si>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</si>
  <si>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</si>
  <si>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</si>
  <si>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</si>
  <si>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</si>
  <si>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</si>
  <si>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</si>
  <si>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</si>
  <si>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</si>
  <si>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</si>
  <si>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</si>
  <si>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</si>
  <si>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</si>
  <si>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</si>
  <si>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</si>
  <si>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</si>
  <si>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</si>
  <si>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</si>
  <si>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</si>
  <si>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</si>
  <si>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</si>
  <si>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</si>
  <si>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</si>
  <si>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</si>
  <si>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</si>
  <si>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</si>
  <si>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</si>
  <si>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</si>
  <si>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</si>
  <si>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>нужно увеличить продажи / новинка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</si>
  <si>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</si>
  <si>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</si>
  <si>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</si>
  <si>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</si>
  <si>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</si>
  <si>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</si>
  <si>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</si>
  <si>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</si>
  <si>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</si>
  <si>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</si>
  <si>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</si>
  <si>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</si>
  <si>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</si>
  <si>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</si>
  <si>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</si>
  <si>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</si>
  <si>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</si>
  <si>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</si>
  <si>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</si>
  <si>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</si>
  <si>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</si>
  <si>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</si>
  <si>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</si>
  <si>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</si>
  <si>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</si>
  <si>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</si>
  <si>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</si>
  <si>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</si>
  <si>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</si>
  <si>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</si>
  <si>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</si>
  <si>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</si>
  <si>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</si>
  <si>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</si>
  <si>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</si>
  <si>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</si>
  <si>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</si>
  <si>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</si>
  <si>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</si>
  <si>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</si>
  <si>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</si>
  <si>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</si>
  <si>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</si>
  <si>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</si>
  <si>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</si>
  <si>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</si>
  <si>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</si>
  <si>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</si>
  <si>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</si>
  <si>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</si>
  <si>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</si>
  <si>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</si>
  <si>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</si>
  <si>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</si>
  <si>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</si>
  <si>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</si>
  <si>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</si>
  <si>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</si>
  <si>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</si>
  <si>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</si>
  <si>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</si>
  <si>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</si>
  <si>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</si>
  <si>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</si>
  <si>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</si>
  <si>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</si>
  <si>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</si>
  <si>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</si>
  <si>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</si>
  <si>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</si>
  <si>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</si>
  <si>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</si>
  <si>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</si>
  <si>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</si>
  <si>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</si>
  <si>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</si>
  <si>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</si>
  <si>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</si>
  <si>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</si>
  <si>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</si>
  <si>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</si>
  <si>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нужно увеличить продажи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</si>
  <si>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</si>
  <si>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</si>
  <si>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</si>
  <si>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</si>
  <si>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</si>
  <si>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</si>
  <si>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</si>
  <si>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</si>
  <si>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</si>
  <si>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</si>
  <si>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</si>
  <si>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</si>
  <si>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</si>
  <si>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</si>
  <si>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</si>
  <si>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(_08,10)Бутырин(04,10)</t>
  </si>
  <si>
    <t>(_09,10)Тарасенко(04,10)</t>
  </si>
  <si>
    <t>Бутырин(11,10)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</si>
  <si>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</si>
  <si>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нужно увеличить продажи / 06,01,25 в уценку 26шт.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</si>
  <si>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</si>
  <si>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</si>
  <si>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</si>
  <si>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Приоритет от завода</t>
  </si>
  <si>
    <t>итого</t>
  </si>
  <si>
    <t>заказ</t>
  </si>
  <si>
    <t>12,10,</t>
  </si>
  <si>
    <t>13,10,</t>
  </si>
  <si>
    <t>15,10,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</si>
</sst>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10,25/06,10,25%20&#1041;&#1091;&#1090;&#1099;&#1088;&#1080;&#1085;%20&#1085;&#1072;%20&#1087;&#1086;&#1075;&#1088;&#1091;&#1079;&#1082;&#1091;%20&#1089;%20&#1092;&#1080;&#1083;&#1080;&#1072;&#1083;&#1072;&#1084;&#1080;%20&#1085;&#1072;%2011,09,25/&#1041;&#1091;&#1090;&#1099;&#1088;&#1080;&#1085;%20&#1044;.&#1042;%2014.10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1838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117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129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120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130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121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280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55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38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65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60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208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184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58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106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167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A6" sqref="AA6"/>
    </sheetView>
  </sheetViews>
  <sheetFormatPr defaultRowHeight="15" x14ac:dyDescent="0.25"/>
  <cols>
    <col min="1" max="1" width="45.5703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85546875" customWidth="1"/>
    <col min="10" max="10" width="1" customWidth="1"/>
    <col min="11" max="26" width="7" customWidth="1"/>
    <col min="27" max="27" width="6.140625" customWidth="1"/>
    <col min="28" max="29" width="5" customWidth="1"/>
    <col min="30" max="40" width="6" customWidth="1"/>
    <col min="41" max="43" width="7" customWidth="1"/>
    <col min="44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3">
        <v>1.39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15</v>
      </c>
      <c r="U3" s="3" t="s">
        <v>16</v>
      </c>
      <c r="V3" s="3" t="s">
        <v>167</v>
      </c>
      <c r="W3" s="3" t="s">
        <v>168</v>
      </c>
      <c r="X3" s="3" t="s">
        <v>168</v>
      </c>
      <c r="Y3" s="3" t="s">
        <v>168</v>
      </c>
      <c r="Z3" s="7" t="s">
        <v>17</v>
      </c>
      <c r="AA3" s="7" t="s">
        <v>18</v>
      </c>
      <c r="AB3" s="2" t="s">
        <v>19</v>
      </c>
      <c r="AC3" s="2" t="s">
        <v>20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21</v>
      </c>
      <c r="AM3" s="2" t="s">
        <v>21</v>
      </c>
      <c r="AN3" s="2" t="s">
        <v>22</v>
      </c>
      <c r="AO3" s="2" t="s">
        <v>23</v>
      </c>
      <c r="AP3" s="2" t="s">
        <v>23</v>
      </c>
      <c r="AQ3" s="2" t="s">
        <v>23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158</v>
      </c>
      <c r="P4" s="1" t="s">
        <v>159</v>
      </c>
      <c r="Q4" s="1" t="s">
        <v>24</v>
      </c>
      <c r="R4" s="1" t="s">
        <v>25</v>
      </c>
      <c r="S4" s="1" t="s">
        <v>160</v>
      </c>
      <c r="T4" s="1" t="s">
        <v>26</v>
      </c>
      <c r="U4" s="1"/>
      <c r="V4" s="1"/>
      <c r="W4" s="1" t="s">
        <v>169</v>
      </c>
      <c r="X4" s="1" t="s">
        <v>170</v>
      </c>
      <c r="Y4" s="1" t="s">
        <v>171</v>
      </c>
      <c r="Z4" s="1"/>
      <c r="AA4" s="1"/>
      <c r="AB4" s="1"/>
      <c r="AC4" s="1"/>
      <c r="AD4" s="1" t="s">
        <v>27</v>
      </c>
      <c r="AE4" s="1" t="s">
        <v>28</v>
      </c>
      <c r="AF4" s="1" t="s">
        <v>29</v>
      </c>
      <c r="AG4" s="1" t="s">
        <v>30</v>
      </c>
      <c r="AH4" s="1" t="s">
        <v>31</v>
      </c>
      <c r="AI4" s="1" t="s">
        <v>32</v>
      </c>
      <c r="AJ4" s="1" t="s">
        <v>33</v>
      </c>
      <c r="AK4" s="1" t="s">
        <v>34</v>
      </c>
      <c r="AL4" s="1" t="s">
        <v>35</v>
      </c>
      <c r="AM4" s="1" t="s">
        <v>36</v>
      </c>
      <c r="AN4" s="1"/>
      <c r="AO4" s="1" t="s">
        <v>169</v>
      </c>
      <c r="AP4" s="1" t="s">
        <v>170</v>
      </c>
      <c r="AQ4" s="1" t="s">
        <v>171</v>
      </c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49397.798999999999</v>
      </c>
      <c r="F5" s="4">
        <f>SUM(F6:F500)</f>
        <v>36809.897999999994</v>
      </c>
      <c r="G5" s="8"/>
      <c r="H5" s="1"/>
      <c r="I5" s="1"/>
      <c r="J5" s="1"/>
      <c r="K5" s="4">
        <f t="shared" ref="K5:Z5" si="0">SUM(K6:K500)</f>
        <v>56158.869999999995</v>
      </c>
      <c r="L5" s="4">
        <f t="shared" si="0"/>
        <v>-6761.0709999999999</v>
      </c>
      <c r="M5" s="4">
        <f t="shared" si="0"/>
        <v>42863.523000000008</v>
      </c>
      <c r="N5" s="4">
        <f t="shared" si="0"/>
        <v>6534.2760000000017</v>
      </c>
      <c r="O5" s="4">
        <f t="shared" si="0"/>
        <v>1994</v>
      </c>
      <c r="P5" s="4">
        <f t="shared" si="0"/>
        <v>1754</v>
      </c>
      <c r="Q5" s="4">
        <f t="shared" si="0"/>
        <v>16452.999059000009</v>
      </c>
      <c r="R5" s="4">
        <f t="shared" si="0"/>
        <v>18861.134886000007</v>
      </c>
      <c r="S5" s="4">
        <f t="shared" ref="S5" si="1">SUM(S6:S500)</f>
        <v>1838</v>
      </c>
      <c r="T5" s="4">
        <f t="shared" si="0"/>
        <v>8572.7046000000009</v>
      </c>
      <c r="U5" s="4">
        <f t="shared" si="0"/>
        <v>23091.902654999994</v>
      </c>
      <c r="V5" s="4">
        <f t="shared" si="0"/>
        <v>23909.431752999993</v>
      </c>
      <c r="W5" s="4">
        <f t="shared" si="0"/>
        <v>16739.43175299999</v>
      </c>
      <c r="X5" s="4">
        <f t="shared" ref="X5:Y5" si="2">SUM(X6:X500)</f>
        <v>7170</v>
      </c>
      <c r="Y5" s="4">
        <f t="shared" si="2"/>
        <v>4818.5053339999986</v>
      </c>
      <c r="Z5" s="4">
        <f t="shared" si="0"/>
        <v>930</v>
      </c>
      <c r="AA5" s="1"/>
      <c r="AB5" s="1"/>
      <c r="AC5" s="1"/>
      <c r="AD5" s="4">
        <f t="shared" ref="AD5:AM5" si="3">SUM(AD6:AD500)</f>
        <v>8167.8410000000003</v>
      </c>
      <c r="AE5" s="4">
        <f t="shared" si="3"/>
        <v>8470.1034000000018</v>
      </c>
      <c r="AF5" s="4">
        <f t="shared" si="3"/>
        <v>7415.2402000000002</v>
      </c>
      <c r="AG5" s="4">
        <f t="shared" si="3"/>
        <v>7209.3169999999991</v>
      </c>
      <c r="AH5" s="4">
        <f t="shared" si="3"/>
        <v>6908.0676000000003</v>
      </c>
      <c r="AI5" s="4">
        <f t="shared" si="3"/>
        <v>7580.3846000000012</v>
      </c>
      <c r="AJ5" s="4">
        <f t="shared" si="3"/>
        <v>7250.4707999999982</v>
      </c>
      <c r="AK5" s="4">
        <f t="shared" si="3"/>
        <v>7317.8251999999993</v>
      </c>
      <c r="AL5" s="4">
        <f t="shared" si="3"/>
        <v>8209.5925999999999</v>
      </c>
      <c r="AM5" s="4">
        <f t="shared" si="3"/>
        <v>7686.5240000000003</v>
      </c>
      <c r="AN5" s="1"/>
      <c r="AO5" s="4">
        <f>SUM(AO6:AO500)</f>
        <v>12005</v>
      </c>
      <c r="AP5" s="4">
        <f>SUM(AP6:AP500)</f>
        <v>7170</v>
      </c>
      <c r="AQ5" s="4">
        <f>SUM(AQ6:AQ500)</f>
        <v>4819</v>
      </c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37</v>
      </c>
      <c r="B6" s="1" t="s">
        <v>38</v>
      </c>
      <c r="C6" s="1">
        <v>20.064</v>
      </c>
      <c r="D6" s="1">
        <v>1068.925</v>
      </c>
      <c r="E6" s="1">
        <v>430.68900000000002</v>
      </c>
      <c r="F6" s="1">
        <v>286.96300000000002</v>
      </c>
      <c r="G6" s="8">
        <v>1</v>
      </c>
      <c r="H6" s="1">
        <v>50</v>
      </c>
      <c r="I6" s="1" t="s">
        <v>39</v>
      </c>
      <c r="J6" s="1"/>
      <c r="K6" s="1">
        <v>524.08299999999997</v>
      </c>
      <c r="L6" s="1">
        <f t="shared" ref="L6:L37" si="4">E6-K6</f>
        <v>-93.393999999999949</v>
      </c>
      <c r="M6" s="1">
        <f>E6-N6</f>
        <v>366.55900000000003</v>
      </c>
      <c r="N6" s="1">
        <v>64.13</v>
      </c>
      <c r="O6" s="1">
        <v>0</v>
      </c>
      <c r="P6" s="1">
        <v>40</v>
      </c>
      <c r="Q6" s="1">
        <v>258.97464000000002</v>
      </c>
      <c r="R6" s="1">
        <v>250</v>
      </c>
      <c r="S6" s="1">
        <f>IFERROR(VLOOKUP(A6,[1]Sheet!$A:$D,4,0),0)</f>
        <v>0</v>
      </c>
      <c r="T6" s="1">
        <f t="shared" ref="T6:T37" si="5">M6/5</f>
        <v>73.311800000000005</v>
      </c>
      <c r="U6" s="5">
        <f>11*T6-R6-Q6-F6</f>
        <v>10.492160000000069</v>
      </c>
      <c r="V6" s="5">
        <f>U6</f>
        <v>10.492160000000069</v>
      </c>
      <c r="W6" s="5">
        <f>V6-X6</f>
        <v>10.492160000000069</v>
      </c>
      <c r="X6" s="5"/>
      <c r="Y6" s="5"/>
      <c r="Z6" s="5"/>
      <c r="AA6" s="1"/>
      <c r="AB6" s="1">
        <f>(F6+Q6+R6+V6)/T6</f>
        <v>11</v>
      </c>
      <c r="AC6" s="1">
        <f>(F6+Q6+R6)/T6</f>
        <v>10.856883066573186</v>
      </c>
      <c r="AD6" s="1">
        <v>88.605800000000002</v>
      </c>
      <c r="AE6" s="1">
        <v>85.143799999999999</v>
      </c>
      <c r="AF6" s="1">
        <v>77.778999999999996</v>
      </c>
      <c r="AG6" s="1">
        <v>58.559399999999997</v>
      </c>
      <c r="AH6" s="1">
        <v>52.23960000000001</v>
      </c>
      <c r="AI6" s="1">
        <v>60.661199999999987</v>
      </c>
      <c r="AJ6" s="1">
        <v>63.102999999999987</v>
      </c>
      <c r="AK6" s="1">
        <v>50.607600000000012</v>
      </c>
      <c r="AL6" s="1">
        <v>53.202599999999997</v>
      </c>
      <c r="AM6" s="1">
        <v>79.527600000000007</v>
      </c>
      <c r="AN6" s="1"/>
      <c r="AO6" s="1">
        <f>ROUND(G6*W6,0)</f>
        <v>10</v>
      </c>
      <c r="AP6" s="1">
        <f>ROUND(G6*X6,0)</f>
        <v>0</v>
      </c>
      <c r="AQ6" s="1">
        <f>ROUND(G6*Y6,0)</f>
        <v>0</v>
      </c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40</v>
      </c>
      <c r="B7" s="1" t="s">
        <v>38</v>
      </c>
      <c r="C7" s="1">
        <v>53.627000000000002</v>
      </c>
      <c r="D7" s="1">
        <v>631.73099999999999</v>
      </c>
      <c r="E7" s="1">
        <v>465.15600000000001</v>
      </c>
      <c r="F7" s="1">
        <v>103.542</v>
      </c>
      <c r="G7" s="8">
        <v>1</v>
      </c>
      <c r="H7" s="1">
        <v>45</v>
      </c>
      <c r="I7" s="1" t="s">
        <v>39</v>
      </c>
      <c r="J7" s="1"/>
      <c r="K7" s="1">
        <v>499.60399999999998</v>
      </c>
      <c r="L7" s="1">
        <f t="shared" si="4"/>
        <v>-34.447999999999979</v>
      </c>
      <c r="M7" s="1">
        <f t="shared" ref="M7:M70" si="6">E7-N7</f>
        <v>352.79</v>
      </c>
      <c r="N7" s="1">
        <v>112.366</v>
      </c>
      <c r="O7" s="1">
        <v>108</v>
      </c>
      <c r="P7" s="1">
        <v>0</v>
      </c>
      <c r="Q7" s="1">
        <v>75.351799999999969</v>
      </c>
      <c r="R7" s="1">
        <v>120</v>
      </c>
      <c r="S7" s="1">
        <f>IFERROR(VLOOKUP(A7,[1]Sheet!$A:$D,4,0),0)</f>
        <v>117</v>
      </c>
      <c r="T7" s="1">
        <f t="shared" si="5"/>
        <v>70.558000000000007</v>
      </c>
      <c r="U7" s="5">
        <f>10*T7-R7-Q7-F7</f>
        <v>406.6862000000001</v>
      </c>
      <c r="V7" s="5">
        <f t="shared" ref="V7:V70" si="7">U7</f>
        <v>406.6862000000001</v>
      </c>
      <c r="W7" s="5">
        <f t="shared" ref="W7:W70" si="8">V7-X7</f>
        <v>406.6862000000001</v>
      </c>
      <c r="X7" s="5"/>
      <c r="Y7" s="5"/>
      <c r="Z7" s="5"/>
      <c r="AA7" s="1"/>
      <c r="AB7" s="1">
        <f t="shared" ref="AB7:AB70" si="9">(F7+Q7+R7+V7)/T7</f>
        <v>10</v>
      </c>
      <c r="AC7" s="1">
        <f t="shared" ref="AC7:AC70" si="10">(F7+Q7+R7)/T7</f>
        <v>4.2361433147198033</v>
      </c>
      <c r="AD7" s="1">
        <v>43.421199999999999</v>
      </c>
      <c r="AE7" s="1">
        <v>43.2254</v>
      </c>
      <c r="AF7" s="1">
        <v>43.374199999999988</v>
      </c>
      <c r="AG7" s="1">
        <v>43.560199999999988</v>
      </c>
      <c r="AH7" s="1">
        <v>26.11719999999999</v>
      </c>
      <c r="AI7" s="1">
        <v>48.417400000000001</v>
      </c>
      <c r="AJ7" s="1">
        <v>35.037599999999998</v>
      </c>
      <c r="AK7" s="1">
        <v>41.584799999999987</v>
      </c>
      <c r="AL7" s="1">
        <v>41.801200000000001</v>
      </c>
      <c r="AM7" s="1">
        <v>59.936400000000013</v>
      </c>
      <c r="AN7" s="1"/>
      <c r="AO7" s="1">
        <f t="shared" ref="AO7:AO70" si="11">ROUND(G7*W7,0)</f>
        <v>407</v>
      </c>
      <c r="AP7" s="1">
        <f t="shared" ref="AP7:AQ70" si="12">ROUND(G7*X7,0)</f>
        <v>0</v>
      </c>
      <c r="AQ7" s="1">
        <f t="shared" ref="AQ7:AQ70" si="13">ROUND(G7*Y7,0)</f>
        <v>0</v>
      </c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41</v>
      </c>
      <c r="B8" s="1" t="s">
        <v>38</v>
      </c>
      <c r="C8" s="1">
        <v>247.82</v>
      </c>
      <c r="D8" s="1">
        <v>2239.7269999999999</v>
      </c>
      <c r="E8" s="1">
        <v>1317.768</v>
      </c>
      <c r="F8" s="1">
        <v>81.230999999999995</v>
      </c>
      <c r="G8" s="8">
        <v>1</v>
      </c>
      <c r="H8" s="1">
        <v>45</v>
      </c>
      <c r="I8" s="1" t="s">
        <v>39</v>
      </c>
      <c r="J8" s="1"/>
      <c r="K8" s="1">
        <v>1531.1510000000001</v>
      </c>
      <c r="L8" s="1">
        <f t="shared" si="4"/>
        <v>-213.38300000000004</v>
      </c>
      <c r="M8" s="1">
        <f t="shared" si="6"/>
        <v>956.93000000000006</v>
      </c>
      <c r="N8" s="1">
        <v>360.83800000000002</v>
      </c>
      <c r="O8" s="1">
        <v>134</v>
      </c>
      <c r="P8" s="1">
        <v>200</v>
      </c>
      <c r="Q8" s="1">
        <v>374.71957700000002</v>
      </c>
      <c r="R8" s="1">
        <v>500</v>
      </c>
      <c r="S8" s="1">
        <f>IFERROR(VLOOKUP(A8,[1]Sheet!$A:$D,4,0),0)</f>
        <v>129</v>
      </c>
      <c r="T8" s="1">
        <f t="shared" si="5"/>
        <v>191.38600000000002</v>
      </c>
      <c r="U8" s="5">
        <f t="shared" ref="U8:U11" si="14">11*T8-R8-Q8-F8</f>
        <v>1149.295423</v>
      </c>
      <c r="V8" s="5">
        <f t="shared" si="7"/>
        <v>1149.295423</v>
      </c>
      <c r="W8" s="5">
        <f t="shared" si="8"/>
        <v>549.29542300000003</v>
      </c>
      <c r="X8" s="5">
        <v>600</v>
      </c>
      <c r="Y8" s="5"/>
      <c r="Z8" s="5"/>
      <c r="AA8" s="1"/>
      <c r="AB8" s="1">
        <f t="shared" si="9"/>
        <v>10.999999999999998</v>
      </c>
      <c r="AC8" s="1">
        <f t="shared" si="10"/>
        <v>4.9948824731171557</v>
      </c>
      <c r="AD8" s="1">
        <v>151.5188</v>
      </c>
      <c r="AE8" s="1">
        <v>151.68780000000001</v>
      </c>
      <c r="AF8" s="1">
        <v>138.03460000000001</v>
      </c>
      <c r="AG8" s="1">
        <v>127.47539999999999</v>
      </c>
      <c r="AH8" s="1">
        <v>107.934</v>
      </c>
      <c r="AI8" s="1">
        <v>119.4456</v>
      </c>
      <c r="AJ8" s="1">
        <v>99.646800000000013</v>
      </c>
      <c r="AK8" s="1">
        <v>152.92400000000001</v>
      </c>
      <c r="AL8" s="1">
        <v>161.08240000000001</v>
      </c>
      <c r="AM8" s="1">
        <v>135.52119999999999</v>
      </c>
      <c r="AN8" s="1"/>
      <c r="AO8" s="1">
        <f t="shared" si="11"/>
        <v>549</v>
      </c>
      <c r="AP8" s="1">
        <f t="shared" si="12"/>
        <v>600</v>
      </c>
      <c r="AQ8" s="1">
        <f t="shared" si="13"/>
        <v>0</v>
      </c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42</v>
      </c>
      <c r="B9" s="1" t="s">
        <v>43</v>
      </c>
      <c r="C9" s="1">
        <v>513</v>
      </c>
      <c r="D9" s="1">
        <v>1691</v>
      </c>
      <c r="E9" s="1">
        <v>847</v>
      </c>
      <c r="F9" s="1">
        <v>735</v>
      </c>
      <c r="G9" s="8">
        <v>0.45</v>
      </c>
      <c r="H9" s="1">
        <v>45</v>
      </c>
      <c r="I9" s="1" t="s">
        <v>39</v>
      </c>
      <c r="J9" s="1"/>
      <c r="K9" s="1">
        <v>935</v>
      </c>
      <c r="L9" s="1">
        <f t="shared" si="4"/>
        <v>-88</v>
      </c>
      <c r="M9" s="1">
        <f t="shared" si="6"/>
        <v>757</v>
      </c>
      <c r="N9" s="1">
        <v>90</v>
      </c>
      <c r="O9" s="1">
        <v>0</v>
      </c>
      <c r="P9" s="1">
        <v>0</v>
      </c>
      <c r="Q9" s="1">
        <v>295.15199999999999</v>
      </c>
      <c r="R9" s="1">
        <v>160.64800000000011</v>
      </c>
      <c r="S9" s="1">
        <f>IFERROR(VLOOKUP(A9,[1]Sheet!$A:$D,4,0),0)</f>
        <v>0</v>
      </c>
      <c r="T9" s="1">
        <f t="shared" si="5"/>
        <v>151.4</v>
      </c>
      <c r="U9" s="5">
        <f t="shared" si="14"/>
        <v>474.59999999999991</v>
      </c>
      <c r="V9" s="5">
        <f t="shared" si="7"/>
        <v>474.59999999999991</v>
      </c>
      <c r="W9" s="5">
        <f t="shared" si="8"/>
        <v>474.59999999999991</v>
      </c>
      <c r="X9" s="5"/>
      <c r="Y9" s="5"/>
      <c r="Z9" s="5"/>
      <c r="AA9" s="1"/>
      <c r="AB9" s="1">
        <f t="shared" si="9"/>
        <v>11</v>
      </c>
      <c r="AC9" s="1">
        <f t="shared" si="10"/>
        <v>7.8652575957727882</v>
      </c>
      <c r="AD9" s="1">
        <v>148.80000000000001</v>
      </c>
      <c r="AE9" s="1">
        <v>172.8</v>
      </c>
      <c r="AF9" s="1">
        <v>147.6</v>
      </c>
      <c r="AG9" s="1">
        <v>155</v>
      </c>
      <c r="AH9" s="1">
        <v>157.80000000000001</v>
      </c>
      <c r="AI9" s="1">
        <v>135.6</v>
      </c>
      <c r="AJ9" s="1">
        <v>171.4</v>
      </c>
      <c r="AK9" s="1">
        <v>195.8</v>
      </c>
      <c r="AL9" s="1">
        <v>161.4</v>
      </c>
      <c r="AM9" s="1">
        <v>134</v>
      </c>
      <c r="AN9" s="1" t="s">
        <v>44</v>
      </c>
      <c r="AO9" s="1">
        <f t="shared" si="11"/>
        <v>214</v>
      </c>
      <c r="AP9" s="1">
        <f t="shared" si="12"/>
        <v>0</v>
      </c>
      <c r="AQ9" s="1">
        <f t="shared" si="13"/>
        <v>0</v>
      </c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45</v>
      </c>
      <c r="B10" s="1" t="s">
        <v>43</v>
      </c>
      <c r="C10" s="1">
        <v>881</v>
      </c>
      <c r="D10" s="1">
        <v>3248.7179999999998</v>
      </c>
      <c r="E10" s="1">
        <v>1571.7180000000001</v>
      </c>
      <c r="F10" s="1">
        <v>1339</v>
      </c>
      <c r="G10" s="8">
        <v>0.45</v>
      </c>
      <c r="H10" s="1">
        <v>45</v>
      </c>
      <c r="I10" s="1" t="s">
        <v>39</v>
      </c>
      <c r="J10" s="1"/>
      <c r="K10" s="1">
        <v>1854</v>
      </c>
      <c r="L10" s="1">
        <f t="shared" si="4"/>
        <v>-282.28199999999993</v>
      </c>
      <c r="M10" s="1">
        <f t="shared" si="6"/>
        <v>1421.7180000000001</v>
      </c>
      <c r="N10" s="1">
        <v>150</v>
      </c>
      <c r="O10" s="1">
        <v>0</v>
      </c>
      <c r="P10" s="1">
        <v>60</v>
      </c>
      <c r="Q10" s="1">
        <v>707.97600000000034</v>
      </c>
      <c r="R10" s="1">
        <v>500</v>
      </c>
      <c r="S10" s="1">
        <f>IFERROR(VLOOKUP(A10,[1]Sheet!$A:$D,4,0),0)</f>
        <v>0</v>
      </c>
      <c r="T10" s="1">
        <f t="shared" si="5"/>
        <v>284.34360000000004</v>
      </c>
      <c r="U10" s="5">
        <f t="shared" si="14"/>
        <v>580.80359999999996</v>
      </c>
      <c r="V10" s="5">
        <f t="shared" si="7"/>
        <v>580.80359999999996</v>
      </c>
      <c r="W10" s="5">
        <f t="shared" si="8"/>
        <v>580.80359999999996</v>
      </c>
      <c r="X10" s="5"/>
      <c r="Y10" s="5"/>
      <c r="Z10" s="5"/>
      <c r="AA10" s="1"/>
      <c r="AB10" s="1">
        <f t="shared" si="9"/>
        <v>11.000000000000002</v>
      </c>
      <c r="AC10" s="1">
        <f t="shared" si="10"/>
        <v>8.9573881740260735</v>
      </c>
      <c r="AD10" s="1">
        <v>300.54360000000003</v>
      </c>
      <c r="AE10" s="1">
        <v>321.2</v>
      </c>
      <c r="AF10" s="1">
        <v>256</v>
      </c>
      <c r="AG10" s="1">
        <v>281.8</v>
      </c>
      <c r="AH10" s="1">
        <v>270.2</v>
      </c>
      <c r="AI10" s="1">
        <v>297.8</v>
      </c>
      <c r="AJ10" s="1">
        <v>315.39999999999998</v>
      </c>
      <c r="AK10" s="1">
        <v>220.4</v>
      </c>
      <c r="AL10" s="1">
        <v>409</v>
      </c>
      <c r="AM10" s="1">
        <v>430.1268</v>
      </c>
      <c r="AN10" s="1" t="s">
        <v>46</v>
      </c>
      <c r="AO10" s="1">
        <f t="shared" si="11"/>
        <v>261</v>
      </c>
      <c r="AP10" s="1">
        <f t="shared" si="12"/>
        <v>0</v>
      </c>
      <c r="AQ10" s="1">
        <f t="shared" si="13"/>
        <v>0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47</v>
      </c>
      <c r="B11" s="1" t="s">
        <v>43</v>
      </c>
      <c r="C11" s="1">
        <v>50</v>
      </c>
      <c r="D11" s="1">
        <v>87</v>
      </c>
      <c r="E11" s="1">
        <v>77</v>
      </c>
      <c r="F11" s="1">
        <v>28</v>
      </c>
      <c r="G11" s="8">
        <v>0.17</v>
      </c>
      <c r="H11" s="1">
        <v>180</v>
      </c>
      <c r="I11" s="1" t="s">
        <v>39</v>
      </c>
      <c r="J11" s="1"/>
      <c r="K11" s="1">
        <v>92</v>
      </c>
      <c r="L11" s="1">
        <f t="shared" si="4"/>
        <v>-15</v>
      </c>
      <c r="M11" s="1">
        <f t="shared" si="6"/>
        <v>77</v>
      </c>
      <c r="N11" s="1"/>
      <c r="O11" s="1">
        <v>0</v>
      </c>
      <c r="P11" s="1">
        <v>0</v>
      </c>
      <c r="Q11" s="1">
        <v>13.80000000000004</v>
      </c>
      <c r="R11" s="1">
        <v>42.19999999999996</v>
      </c>
      <c r="S11" s="1">
        <f>IFERROR(VLOOKUP(A11,[1]Sheet!$A:$D,4,0),0)</f>
        <v>0</v>
      </c>
      <c r="T11" s="1">
        <f t="shared" si="5"/>
        <v>15.4</v>
      </c>
      <c r="U11" s="5">
        <f t="shared" si="14"/>
        <v>85.4</v>
      </c>
      <c r="V11" s="5">
        <f t="shared" si="7"/>
        <v>85.4</v>
      </c>
      <c r="W11" s="5">
        <f t="shared" si="8"/>
        <v>85.4</v>
      </c>
      <c r="X11" s="5"/>
      <c r="Y11" s="5"/>
      <c r="Z11" s="5"/>
      <c r="AA11" s="1"/>
      <c r="AB11" s="1">
        <f t="shared" si="9"/>
        <v>11</v>
      </c>
      <c r="AC11" s="1">
        <f t="shared" si="10"/>
        <v>5.4545454545454541</v>
      </c>
      <c r="AD11" s="1">
        <v>11</v>
      </c>
      <c r="AE11" s="1">
        <v>9.8000000000000007</v>
      </c>
      <c r="AF11" s="1">
        <v>10.199999999999999</v>
      </c>
      <c r="AG11" s="1">
        <v>9.4</v>
      </c>
      <c r="AH11" s="1">
        <v>9.1999999999999993</v>
      </c>
      <c r="AI11" s="1">
        <v>10.4</v>
      </c>
      <c r="AJ11" s="1">
        <v>9</v>
      </c>
      <c r="AK11" s="1">
        <v>8.6</v>
      </c>
      <c r="AL11" s="1">
        <v>7.6</v>
      </c>
      <c r="AM11" s="1">
        <v>7</v>
      </c>
      <c r="AN11" s="1" t="s">
        <v>44</v>
      </c>
      <c r="AO11" s="1">
        <f t="shared" si="11"/>
        <v>15</v>
      </c>
      <c r="AP11" s="1">
        <f t="shared" si="12"/>
        <v>0</v>
      </c>
      <c r="AQ11" s="1">
        <f t="shared" si="13"/>
        <v>0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48</v>
      </c>
      <c r="B12" s="1" t="s">
        <v>43</v>
      </c>
      <c r="C12" s="1">
        <v>31</v>
      </c>
      <c r="D12" s="1">
        <v>12</v>
      </c>
      <c r="E12" s="1">
        <v>23</v>
      </c>
      <c r="F12" s="1">
        <v>20</v>
      </c>
      <c r="G12" s="8">
        <v>0.3</v>
      </c>
      <c r="H12" s="1">
        <v>40</v>
      </c>
      <c r="I12" s="1" t="s">
        <v>39</v>
      </c>
      <c r="J12" s="1"/>
      <c r="K12" s="1">
        <v>23</v>
      </c>
      <c r="L12" s="1">
        <f t="shared" si="4"/>
        <v>0</v>
      </c>
      <c r="M12" s="1">
        <f t="shared" si="6"/>
        <v>23</v>
      </c>
      <c r="N12" s="1"/>
      <c r="O12" s="1">
        <v>0</v>
      </c>
      <c r="P12" s="1">
        <v>0</v>
      </c>
      <c r="Q12" s="1">
        <v>0</v>
      </c>
      <c r="R12" s="1">
        <v>30.8</v>
      </c>
      <c r="S12" s="1">
        <f>IFERROR(VLOOKUP(A12,[1]Sheet!$A:$D,4,0),0)</f>
        <v>0</v>
      </c>
      <c r="T12" s="1">
        <f t="shared" si="5"/>
        <v>4.5999999999999996</v>
      </c>
      <c r="U12" s="5"/>
      <c r="V12" s="5">
        <f t="shared" si="7"/>
        <v>0</v>
      </c>
      <c r="W12" s="5">
        <f t="shared" si="8"/>
        <v>0</v>
      </c>
      <c r="X12" s="5"/>
      <c r="Y12" s="5"/>
      <c r="Z12" s="5"/>
      <c r="AA12" s="1"/>
      <c r="AB12" s="1">
        <f t="shared" si="9"/>
        <v>11.043478260869566</v>
      </c>
      <c r="AC12" s="1">
        <f t="shared" si="10"/>
        <v>11.043478260869566</v>
      </c>
      <c r="AD12" s="1">
        <v>4.8</v>
      </c>
      <c r="AE12" s="1">
        <v>2.4</v>
      </c>
      <c r="AF12" s="1">
        <v>3</v>
      </c>
      <c r="AG12" s="1">
        <v>4</v>
      </c>
      <c r="AH12" s="1">
        <v>4.4000000000000004</v>
      </c>
      <c r="AI12" s="1">
        <v>1.6</v>
      </c>
      <c r="AJ12" s="1">
        <v>1.2</v>
      </c>
      <c r="AK12" s="1">
        <v>3.4</v>
      </c>
      <c r="AL12" s="1">
        <v>3.6</v>
      </c>
      <c r="AM12" s="1">
        <v>2.2000000000000002</v>
      </c>
      <c r="AN12" s="1"/>
      <c r="AO12" s="1">
        <f t="shared" si="11"/>
        <v>0</v>
      </c>
      <c r="AP12" s="1">
        <f t="shared" si="12"/>
        <v>0</v>
      </c>
      <c r="AQ12" s="1">
        <f t="shared" si="13"/>
        <v>0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49</v>
      </c>
      <c r="B13" s="1" t="s">
        <v>43</v>
      </c>
      <c r="C13" s="1">
        <v>80</v>
      </c>
      <c r="D13" s="1">
        <v>272</v>
      </c>
      <c r="E13" s="1">
        <v>206</v>
      </c>
      <c r="F13" s="1">
        <v>85</v>
      </c>
      <c r="G13" s="8">
        <v>0.17</v>
      </c>
      <c r="H13" s="1">
        <v>180</v>
      </c>
      <c r="I13" s="1" t="s">
        <v>39</v>
      </c>
      <c r="J13" s="1"/>
      <c r="K13" s="1">
        <v>221</v>
      </c>
      <c r="L13" s="1">
        <f t="shared" si="4"/>
        <v>-15</v>
      </c>
      <c r="M13" s="1">
        <f t="shared" si="6"/>
        <v>161</v>
      </c>
      <c r="N13" s="1">
        <v>45</v>
      </c>
      <c r="O13" s="1">
        <v>0</v>
      </c>
      <c r="P13" s="1">
        <v>0</v>
      </c>
      <c r="Q13" s="1">
        <v>17.200000000000021</v>
      </c>
      <c r="R13" s="1">
        <v>0</v>
      </c>
      <c r="S13" s="1">
        <f>IFERROR(VLOOKUP(A13,[1]Sheet!$A:$D,4,0),0)</f>
        <v>0</v>
      </c>
      <c r="T13" s="1">
        <f t="shared" si="5"/>
        <v>32.200000000000003</v>
      </c>
      <c r="U13" s="5">
        <f>9*T13-R13-Q13-F13</f>
        <v>187.59999999999997</v>
      </c>
      <c r="V13" s="5">
        <f t="shared" si="7"/>
        <v>187.59999999999997</v>
      </c>
      <c r="W13" s="5">
        <f t="shared" si="8"/>
        <v>187.59999999999997</v>
      </c>
      <c r="X13" s="5"/>
      <c r="Y13" s="5"/>
      <c r="Z13" s="5"/>
      <c r="AA13" s="1"/>
      <c r="AB13" s="1">
        <f t="shared" si="9"/>
        <v>8.9999999999999982</v>
      </c>
      <c r="AC13" s="1">
        <f t="shared" si="10"/>
        <v>3.1739130434782612</v>
      </c>
      <c r="AD13" s="1">
        <v>19.399999999999999</v>
      </c>
      <c r="AE13" s="1">
        <v>26.6</v>
      </c>
      <c r="AF13" s="1">
        <v>27.4</v>
      </c>
      <c r="AG13" s="1">
        <v>24.2</v>
      </c>
      <c r="AH13" s="1">
        <v>25.2</v>
      </c>
      <c r="AI13" s="1">
        <v>26</v>
      </c>
      <c r="AJ13" s="1">
        <v>23.8</v>
      </c>
      <c r="AK13" s="1">
        <v>15.6</v>
      </c>
      <c r="AL13" s="1">
        <v>18.8</v>
      </c>
      <c r="AM13" s="1">
        <v>30.6</v>
      </c>
      <c r="AN13" s="1"/>
      <c r="AO13" s="1">
        <f t="shared" si="11"/>
        <v>32</v>
      </c>
      <c r="AP13" s="1">
        <f t="shared" si="12"/>
        <v>0</v>
      </c>
      <c r="AQ13" s="1">
        <f t="shared" si="13"/>
        <v>0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3" t="s">
        <v>50</v>
      </c>
      <c r="B14" s="13" t="s">
        <v>43</v>
      </c>
      <c r="C14" s="13">
        <v>51</v>
      </c>
      <c r="D14" s="13">
        <v>3</v>
      </c>
      <c r="E14" s="13">
        <v>34</v>
      </c>
      <c r="F14" s="13">
        <v>21</v>
      </c>
      <c r="G14" s="14">
        <v>0</v>
      </c>
      <c r="H14" s="13">
        <v>50</v>
      </c>
      <c r="I14" s="13" t="s">
        <v>51</v>
      </c>
      <c r="J14" s="13"/>
      <c r="K14" s="13">
        <v>34</v>
      </c>
      <c r="L14" s="13">
        <f t="shared" si="4"/>
        <v>0</v>
      </c>
      <c r="M14" s="13">
        <f t="shared" si="6"/>
        <v>34</v>
      </c>
      <c r="N14" s="13"/>
      <c r="O14" s="13">
        <v>0</v>
      </c>
      <c r="P14" s="13">
        <v>0</v>
      </c>
      <c r="Q14" s="13">
        <v>0</v>
      </c>
      <c r="R14" s="13">
        <v>0</v>
      </c>
      <c r="S14" s="13">
        <f>IFERROR(VLOOKUP(A14,[1]Sheet!$A:$D,4,0),0)</f>
        <v>0</v>
      </c>
      <c r="T14" s="13">
        <f t="shared" si="5"/>
        <v>6.8</v>
      </c>
      <c r="U14" s="15"/>
      <c r="V14" s="5">
        <f t="shared" si="7"/>
        <v>0</v>
      </c>
      <c r="W14" s="5">
        <f t="shared" si="8"/>
        <v>0</v>
      </c>
      <c r="X14" s="5"/>
      <c r="Y14" s="5"/>
      <c r="Z14" s="15"/>
      <c r="AA14" s="13"/>
      <c r="AB14" s="1">
        <f t="shared" si="9"/>
        <v>3.0882352941176472</v>
      </c>
      <c r="AC14" s="13">
        <f t="shared" si="10"/>
        <v>3.0882352941176472</v>
      </c>
      <c r="AD14" s="13">
        <v>4</v>
      </c>
      <c r="AE14" s="13">
        <v>4.5999999999999996</v>
      </c>
      <c r="AF14" s="13">
        <v>4.2</v>
      </c>
      <c r="AG14" s="13">
        <v>6.6</v>
      </c>
      <c r="AH14" s="13">
        <v>9.6</v>
      </c>
      <c r="AI14" s="13">
        <v>9.4</v>
      </c>
      <c r="AJ14" s="13">
        <v>7.6</v>
      </c>
      <c r="AK14" s="13">
        <v>6.4</v>
      </c>
      <c r="AL14" s="13">
        <v>7.6</v>
      </c>
      <c r="AM14" s="13">
        <v>8</v>
      </c>
      <c r="AN14" s="13" t="s">
        <v>44</v>
      </c>
      <c r="AO14" s="1">
        <f t="shared" si="11"/>
        <v>0</v>
      </c>
      <c r="AP14" s="1">
        <f t="shared" si="12"/>
        <v>0</v>
      </c>
      <c r="AQ14" s="1">
        <f t="shared" si="13"/>
        <v>0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52</v>
      </c>
      <c r="B15" s="1" t="s">
        <v>38</v>
      </c>
      <c r="C15" s="1">
        <v>1510.9559999999999</v>
      </c>
      <c r="D15" s="1">
        <v>2923.5219999999999</v>
      </c>
      <c r="E15" s="1">
        <v>2446.9720000000002</v>
      </c>
      <c r="F15" s="1">
        <v>1708.6859999999999</v>
      </c>
      <c r="G15" s="8">
        <v>1</v>
      </c>
      <c r="H15" s="1">
        <v>55</v>
      </c>
      <c r="I15" s="1" t="s">
        <v>39</v>
      </c>
      <c r="J15" s="1"/>
      <c r="K15" s="1">
        <v>2593.9250000000002</v>
      </c>
      <c r="L15" s="1">
        <f t="shared" si="4"/>
        <v>-146.95299999999997</v>
      </c>
      <c r="M15" s="1">
        <f t="shared" si="6"/>
        <v>2052.7960000000003</v>
      </c>
      <c r="N15" s="1">
        <v>394.17599999999999</v>
      </c>
      <c r="O15" s="1">
        <v>151</v>
      </c>
      <c r="P15" s="1">
        <v>200</v>
      </c>
      <c r="Q15" s="1">
        <v>585.66000100000008</v>
      </c>
      <c r="R15" s="1">
        <v>1200</v>
      </c>
      <c r="S15" s="1">
        <f>IFERROR(VLOOKUP(A15,[1]Sheet!$A:$D,4,0),0)</f>
        <v>120</v>
      </c>
      <c r="T15" s="1">
        <f t="shared" si="5"/>
        <v>410.55920000000003</v>
      </c>
      <c r="U15" s="5">
        <f t="shared" ref="U15:U18" si="15">11*T15-R15-Q15-F15</f>
        <v>1021.8051990000001</v>
      </c>
      <c r="V15" s="5">
        <f t="shared" si="7"/>
        <v>1021.8051990000001</v>
      </c>
      <c r="W15" s="5">
        <f t="shared" si="8"/>
        <v>421.80519900000013</v>
      </c>
      <c r="X15" s="5">
        <v>600</v>
      </c>
      <c r="Y15" s="5">
        <f>$Y$1*T15</f>
        <v>570.67728799999998</v>
      </c>
      <c r="Z15" s="5"/>
      <c r="AA15" s="1"/>
      <c r="AB15" s="1">
        <f t="shared" si="9"/>
        <v>11</v>
      </c>
      <c r="AC15" s="1">
        <f t="shared" si="10"/>
        <v>8.5111866960964448</v>
      </c>
      <c r="AD15" s="1">
        <v>395.35019999999997</v>
      </c>
      <c r="AE15" s="1">
        <v>368.60939999999999</v>
      </c>
      <c r="AF15" s="1">
        <v>315.34739999999999</v>
      </c>
      <c r="AG15" s="1">
        <v>327.70760000000001</v>
      </c>
      <c r="AH15" s="1">
        <v>326.99079999999998</v>
      </c>
      <c r="AI15" s="1">
        <v>372.26979999999998</v>
      </c>
      <c r="AJ15" s="1">
        <v>325.54419999999999</v>
      </c>
      <c r="AK15" s="1">
        <v>330.43639999999999</v>
      </c>
      <c r="AL15" s="1">
        <v>366.02760000000001</v>
      </c>
      <c r="AM15" s="1">
        <v>311.50259999999997</v>
      </c>
      <c r="AN15" s="1" t="s">
        <v>53</v>
      </c>
      <c r="AO15" s="1">
        <f t="shared" si="11"/>
        <v>422</v>
      </c>
      <c r="AP15" s="1">
        <f t="shared" si="12"/>
        <v>600</v>
      </c>
      <c r="AQ15" s="1">
        <f t="shared" si="13"/>
        <v>571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54</v>
      </c>
      <c r="B16" s="1" t="s">
        <v>38</v>
      </c>
      <c r="C16" s="1">
        <v>868.30600000000004</v>
      </c>
      <c r="D16" s="1">
        <v>6881.8760000000002</v>
      </c>
      <c r="E16" s="1">
        <v>3506.2440000000001</v>
      </c>
      <c r="F16" s="1">
        <v>3817.85</v>
      </c>
      <c r="G16" s="8">
        <v>1</v>
      </c>
      <c r="H16" s="1">
        <v>50</v>
      </c>
      <c r="I16" s="1" t="s">
        <v>39</v>
      </c>
      <c r="J16" s="1"/>
      <c r="K16" s="1">
        <v>3875.1010000000001</v>
      </c>
      <c r="L16" s="1">
        <f t="shared" si="4"/>
        <v>-368.85699999999997</v>
      </c>
      <c r="M16" s="1">
        <f t="shared" si="6"/>
        <v>2711.3920000000003</v>
      </c>
      <c r="N16" s="1">
        <v>794.85199999999998</v>
      </c>
      <c r="O16" s="1">
        <v>110</v>
      </c>
      <c r="P16" s="1">
        <v>150</v>
      </c>
      <c r="Q16" s="1">
        <v>777.74149799999986</v>
      </c>
      <c r="R16" s="1">
        <v>0</v>
      </c>
      <c r="S16" s="1">
        <f>IFERROR(VLOOKUP(A16,[1]Sheet!$A:$D,4,0),0)</f>
        <v>130</v>
      </c>
      <c r="T16" s="1">
        <f t="shared" si="5"/>
        <v>542.27840000000003</v>
      </c>
      <c r="U16" s="5">
        <f t="shared" si="15"/>
        <v>1369.4709020000014</v>
      </c>
      <c r="V16" s="22">
        <v>1670</v>
      </c>
      <c r="W16" s="5">
        <f t="shared" si="8"/>
        <v>670</v>
      </c>
      <c r="X16" s="22">
        <v>1000</v>
      </c>
      <c r="Y16" s="5"/>
      <c r="Z16" s="5"/>
      <c r="AA16" s="1"/>
      <c r="AB16" s="1">
        <f t="shared" si="9"/>
        <v>11.554197065566321</v>
      </c>
      <c r="AC16" s="1">
        <f t="shared" si="10"/>
        <v>8.4745980994264194</v>
      </c>
      <c r="AD16" s="1">
        <v>442.35939999999999</v>
      </c>
      <c r="AE16" s="1">
        <v>660.52920000000006</v>
      </c>
      <c r="AF16" s="1">
        <v>550.70360000000005</v>
      </c>
      <c r="AG16" s="1">
        <v>440.84300000000002</v>
      </c>
      <c r="AH16" s="1">
        <v>425.87200000000001</v>
      </c>
      <c r="AI16" s="1">
        <v>514.3836</v>
      </c>
      <c r="AJ16" s="1">
        <v>482.84359999999998</v>
      </c>
      <c r="AK16" s="1">
        <v>421.57380000000001</v>
      </c>
      <c r="AL16" s="1">
        <v>605.31439999999998</v>
      </c>
      <c r="AM16" s="1">
        <v>551.59320000000002</v>
      </c>
      <c r="AN16" s="1" t="s">
        <v>53</v>
      </c>
      <c r="AO16" s="1">
        <f t="shared" si="11"/>
        <v>670</v>
      </c>
      <c r="AP16" s="1">
        <f t="shared" si="12"/>
        <v>1000</v>
      </c>
      <c r="AQ16" s="1">
        <f t="shared" si="13"/>
        <v>0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55</v>
      </c>
      <c r="B17" s="1" t="s">
        <v>38</v>
      </c>
      <c r="C17" s="1">
        <v>315.94400000000002</v>
      </c>
      <c r="D17" s="1">
        <v>148.363</v>
      </c>
      <c r="E17" s="1">
        <v>192.24799999999999</v>
      </c>
      <c r="F17" s="1">
        <v>216.51599999999999</v>
      </c>
      <c r="G17" s="8">
        <v>1</v>
      </c>
      <c r="H17" s="1">
        <v>60</v>
      </c>
      <c r="I17" s="1" t="s">
        <v>39</v>
      </c>
      <c r="J17" s="1"/>
      <c r="K17" s="1">
        <v>222.477</v>
      </c>
      <c r="L17" s="1">
        <f t="shared" si="4"/>
        <v>-30.229000000000013</v>
      </c>
      <c r="M17" s="1">
        <f t="shared" si="6"/>
        <v>192.24799999999999</v>
      </c>
      <c r="N17" s="1"/>
      <c r="O17" s="1">
        <v>0</v>
      </c>
      <c r="P17" s="1">
        <v>0</v>
      </c>
      <c r="Q17" s="1">
        <v>0</v>
      </c>
      <c r="R17" s="1">
        <v>180</v>
      </c>
      <c r="S17" s="1">
        <f>IFERROR(VLOOKUP(A17,[1]Sheet!$A:$D,4,0),0)</f>
        <v>0</v>
      </c>
      <c r="T17" s="1">
        <f t="shared" si="5"/>
        <v>38.449599999999997</v>
      </c>
      <c r="U17" s="5">
        <f t="shared" si="15"/>
        <v>26.429599999999965</v>
      </c>
      <c r="V17" s="5">
        <f t="shared" si="7"/>
        <v>26.429599999999965</v>
      </c>
      <c r="W17" s="5">
        <f t="shared" si="8"/>
        <v>26.429599999999965</v>
      </c>
      <c r="X17" s="5"/>
      <c r="Y17" s="5"/>
      <c r="Z17" s="5"/>
      <c r="AA17" s="1"/>
      <c r="AB17" s="1">
        <f t="shared" si="9"/>
        <v>10.999999999999998</v>
      </c>
      <c r="AC17" s="1">
        <f t="shared" si="10"/>
        <v>10.312617036328076</v>
      </c>
      <c r="AD17" s="1">
        <v>42.823</v>
      </c>
      <c r="AE17" s="1">
        <v>31.767800000000001</v>
      </c>
      <c r="AF17" s="1">
        <v>30.862400000000001</v>
      </c>
      <c r="AG17" s="1">
        <v>48.182600000000001</v>
      </c>
      <c r="AH17" s="1">
        <v>47.691400000000002</v>
      </c>
      <c r="AI17" s="1">
        <v>40.534799999999997</v>
      </c>
      <c r="AJ17" s="1">
        <v>37.8904</v>
      </c>
      <c r="AK17" s="1">
        <v>36.158799999999999</v>
      </c>
      <c r="AL17" s="1">
        <v>45.427199999999999</v>
      </c>
      <c r="AM17" s="1">
        <v>38.034599999999998</v>
      </c>
      <c r="AN17" s="1"/>
      <c r="AO17" s="1">
        <f t="shared" si="11"/>
        <v>26</v>
      </c>
      <c r="AP17" s="1">
        <f t="shared" si="12"/>
        <v>0</v>
      </c>
      <c r="AQ17" s="1">
        <f t="shared" si="13"/>
        <v>0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56</v>
      </c>
      <c r="B18" s="1" t="s">
        <v>38</v>
      </c>
      <c r="C18" s="1">
        <v>296.077</v>
      </c>
      <c r="D18" s="1">
        <v>1355.98</v>
      </c>
      <c r="E18" s="1">
        <v>1210.902</v>
      </c>
      <c r="F18" s="1">
        <v>437.495</v>
      </c>
      <c r="G18" s="8">
        <v>1</v>
      </c>
      <c r="H18" s="1">
        <v>60</v>
      </c>
      <c r="I18" s="1" t="s">
        <v>39</v>
      </c>
      <c r="J18" s="1"/>
      <c r="K18" s="1">
        <v>1206.4839999999999</v>
      </c>
      <c r="L18" s="1">
        <f t="shared" si="4"/>
        <v>4.4180000000001201</v>
      </c>
      <c r="M18" s="1">
        <f t="shared" si="6"/>
        <v>939.827</v>
      </c>
      <c r="N18" s="1">
        <v>271.07499999999999</v>
      </c>
      <c r="O18" s="1">
        <v>116</v>
      </c>
      <c r="P18" s="1">
        <v>150</v>
      </c>
      <c r="Q18" s="1">
        <v>422.69175399999989</v>
      </c>
      <c r="R18" s="1">
        <v>600</v>
      </c>
      <c r="S18" s="1">
        <f>IFERROR(VLOOKUP(A18,[1]Sheet!$A:$D,4,0),0)</f>
        <v>121</v>
      </c>
      <c r="T18" s="1">
        <f t="shared" si="5"/>
        <v>187.96539999999999</v>
      </c>
      <c r="U18" s="5">
        <f t="shared" si="15"/>
        <v>607.43264600000009</v>
      </c>
      <c r="V18" s="5">
        <f t="shared" si="7"/>
        <v>607.43264600000009</v>
      </c>
      <c r="W18" s="5">
        <f t="shared" si="8"/>
        <v>307.43264600000009</v>
      </c>
      <c r="X18" s="5">
        <v>300</v>
      </c>
      <c r="Y18" s="5">
        <f>$Y$1*T18</f>
        <v>261.27190599999994</v>
      </c>
      <c r="Z18" s="5"/>
      <c r="AA18" s="1"/>
      <c r="AB18" s="1">
        <f t="shared" si="9"/>
        <v>11.000000000000002</v>
      </c>
      <c r="AC18" s="1">
        <f t="shared" si="10"/>
        <v>7.7683805317361596</v>
      </c>
      <c r="AD18" s="1">
        <v>173.80279999999999</v>
      </c>
      <c r="AE18" s="1">
        <v>148.65559999999999</v>
      </c>
      <c r="AF18" s="1">
        <v>148.7646</v>
      </c>
      <c r="AG18" s="1">
        <v>156.2208</v>
      </c>
      <c r="AH18" s="1">
        <v>109.6484</v>
      </c>
      <c r="AI18" s="1">
        <v>95.174399999999991</v>
      </c>
      <c r="AJ18" s="1">
        <v>73.029799999999994</v>
      </c>
      <c r="AK18" s="1">
        <v>278.38060000000002</v>
      </c>
      <c r="AL18" s="1">
        <v>313.06659999999999</v>
      </c>
      <c r="AM18" s="1">
        <v>136.9846</v>
      </c>
      <c r="AN18" s="1" t="s">
        <v>53</v>
      </c>
      <c r="AO18" s="1">
        <f t="shared" si="11"/>
        <v>307</v>
      </c>
      <c r="AP18" s="1">
        <f t="shared" si="12"/>
        <v>300</v>
      </c>
      <c r="AQ18" s="1">
        <f t="shared" si="13"/>
        <v>261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0" t="s">
        <v>57</v>
      </c>
      <c r="B19" s="10" t="s">
        <v>38</v>
      </c>
      <c r="C19" s="10"/>
      <c r="D19" s="10"/>
      <c r="E19" s="10"/>
      <c r="F19" s="10"/>
      <c r="G19" s="11">
        <v>0</v>
      </c>
      <c r="H19" s="10">
        <v>60</v>
      </c>
      <c r="I19" s="10" t="s">
        <v>39</v>
      </c>
      <c r="J19" s="10"/>
      <c r="K19" s="10"/>
      <c r="L19" s="10">
        <f t="shared" si="4"/>
        <v>0</v>
      </c>
      <c r="M19" s="10">
        <f t="shared" si="6"/>
        <v>0</v>
      </c>
      <c r="N19" s="10"/>
      <c r="O19" s="10">
        <v>0</v>
      </c>
      <c r="P19" s="10">
        <v>0</v>
      </c>
      <c r="Q19" s="10">
        <v>0</v>
      </c>
      <c r="R19" s="10">
        <v>0</v>
      </c>
      <c r="S19" s="10">
        <f>IFERROR(VLOOKUP(A19,[1]Sheet!$A:$D,4,0),0)</f>
        <v>0</v>
      </c>
      <c r="T19" s="10">
        <f t="shared" si="5"/>
        <v>0</v>
      </c>
      <c r="U19" s="12"/>
      <c r="V19" s="5">
        <f t="shared" si="7"/>
        <v>0</v>
      </c>
      <c r="W19" s="5">
        <f t="shared" si="8"/>
        <v>0</v>
      </c>
      <c r="X19" s="5"/>
      <c r="Y19" s="5"/>
      <c r="Z19" s="12"/>
      <c r="AA19" s="10"/>
      <c r="AB19" s="1" t="e">
        <f t="shared" si="9"/>
        <v>#DIV/0!</v>
      </c>
      <c r="AC19" s="10" t="e">
        <f t="shared" si="10"/>
        <v>#DIV/0!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 t="s">
        <v>58</v>
      </c>
      <c r="AO19" s="1">
        <f t="shared" si="11"/>
        <v>0</v>
      </c>
      <c r="AP19" s="1">
        <f t="shared" si="12"/>
        <v>0</v>
      </c>
      <c r="AQ19" s="1">
        <f t="shared" si="13"/>
        <v>0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59</v>
      </c>
      <c r="B20" s="1" t="s">
        <v>38</v>
      </c>
      <c r="C20" s="1">
        <v>47.198999999999998</v>
      </c>
      <c r="D20" s="1">
        <v>0.79400000000000004</v>
      </c>
      <c r="E20" s="1">
        <v>5.476</v>
      </c>
      <c r="F20" s="1">
        <v>42.517000000000003</v>
      </c>
      <c r="G20" s="8">
        <v>1</v>
      </c>
      <c r="H20" s="1">
        <v>180</v>
      </c>
      <c r="I20" s="1" t="s">
        <v>39</v>
      </c>
      <c r="J20" s="1"/>
      <c r="K20" s="1">
        <v>5.2</v>
      </c>
      <c r="L20" s="1">
        <f t="shared" si="4"/>
        <v>0.2759999999999998</v>
      </c>
      <c r="M20" s="1">
        <f t="shared" si="6"/>
        <v>5.476</v>
      </c>
      <c r="N20" s="1"/>
      <c r="O20" s="1">
        <v>0</v>
      </c>
      <c r="P20" s="1">
        <v>0</v>
      </c>
      <c r="Q20" s="1">
        <v>0</v>
      </c>
      <c r="R20" s="1">
        <v>0</v>
      </c>
      <c r="S20" s="1">
        <f>IFERROR(VLOOKUP(A20,[1]Sheet!$A:$D,4,0),0)</f>
        <v>0</v>
      </c>
      <c r="T20" s="1">
        <f t="shared" si="5"/>
        <v>1.0952</v>
      </c>
      <c r="U20" s="5"/>
      <c r="V20" s="5">
        <f t="shared" si="7"/>
        <v>0</v>
      </c>
      <c r="W20" s="5">
        <f t="shared" si="8"/>
        <v>0</v>
      </c>
      <c r="X20" s="5"/>
      <c r="Y20" s="5"/>
      <c r="Z20" s="5"/>
      <c r="AA20" s="1"/>
      <c r="AB20" s="1">
        <f t="shared" si="9"/>
        <v>38.821219868517169</v>
      </c>
      <c r="AC20" s="1">
        <f t="shared" si="10"/>
        <v>38.821219868517169</v>
      </c>
      <c r="AD20" s="1">
        <v>1.4958</v>
      </c>
      <c r="AE20" s="1">
        <v>1.3431999999999999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0.30199999999999999</v>
      </c>
      <c r="AL20" s="1">
        <v>0.30199999999999999</v>
      </c>
      <c r="AM20" s="1">
        <v>0.2248</v>
      </c>
      <c r="AN20" s="20" t="s">
        <v>163</v>
      </c>
      <c r="AO20" s="1">
        <f t="shared" si="11"/>
        <v>0</v>
      </c>
      <c r="AP20" s="1">
        <f t="shared" si="12"/>
        <v>0</v>
      </c>
      <c r="AQ20" s="1">
        <f t="shared" si="13"/>
        <v>0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61</v>
      </c>
      <c r="B21" s="1" t="s">
        <v>38</v>
      </c>
      <c r="C21" s="1">
        <v>1876.48</v>
      </c>
      <c r="D21" s="1">
        <v>4672.59</v>
      </c>
      <c r="E21" s="1">
        <v>3624.806</v>
      </c>
      <c r="F21" s="1">
        <v>2650.806</v>
      </c>
      <c r="G21" s="8">
        <v>1</v>
      </c>
      <c r="H21" s="1">
        <v>60</v>
      </c>
      <c r="I21" s="1" t="s">
        <v>39</v>
      </c>
      <c r="J21" s="1"/>
      <c r="K21" s="1">
        <v>3730.2930000000001</v>
      </c>
      <c r="L21" s="1">
        <f t="shared" si="4"/>
        <v>-105.48700000000008</v>
      </c>
      <c r="M21" s="1">
        <f t="shared" si="6"/>
        <v>2993.9059999999999</v>
      </c>
      <c r="N21" s="1">
        <v>630.9</v>
      </c>
      <c r="O21" s="1">
        <v>323</v>
      </c>
      <c r="P21" s="1">
        <v>250</v>
      </c>
      <c r="Q21" s="1">
        <v>750.94307800000001</v>
      </c>
      <c r="R21" s="1">
        <v>1850</v>
      </c>
      <c r="S21" s="1">
        <f>IFERROR(VLOOKUP(A21,[1]Sheet!$A:$D,4,0),0)</f>
        <v>280</v>
      </c>
      <c r="T21" s="1">
        <f t="shared" si="5"/>
        <v>598.78120000000001</v>
      </c>
      <c r="U21" s="5">
        <f t="shared" ref="U21" si="16">11*T21-R21-Q21-F21</f>
        <v>1334.844122</v>
      </c>
      <c r="V21" s="5">
        <f t="shared" si="7"/>
        <v>1334.844122</v>
      </c>
      <c r="W21" s="5">
        <f t="shared" si="8"/>
        <v>634.84412199999997</v>
      </c>
      <c r="X21" s="5">
        <v>700</v>
      </c>
      <c r="Y21" s="5">
        <f>$Y$1*T21</f>
        <v>832.30586799999992</v>
      </c>
      <c r="Z21" s="5"/>
      <c r="AA21" s="1"/>
      <c r="AB21" s="1">
        <f t="shared" si="9"/>
        <v>10.999999999999998</v>
      </c>
      <c r="AC21" s="1">
        <f t="shared" si="10"/>
        <v>8.7707314090689543</v>
      </c>
      <c r="AD21" s="1">
        <v>596.61239999999998</v>
      </c>
      <c r="AE21" s="1">
        <v>541.40519999999992</v>
      </c>
      <c r="AF21" s="1">
        <v>479.1318</v>
      </c>
      <c r="AG21" s="1">
        <v>492.28519999999997</v>
      </c>
      <c r="AH21" s="1">
        <v>455.28859999999997</v>
      </c>
      <c r="AI21" s="1">
        <v>508.46519999999998</v>
      </c>
      <c r="AJ21" s="1">
        <v>401.92919999999998</v>
      </c>
      <c r="AK21" s="1">
        <v>515.07640000000004</v>
      </c>
      <c r="AL21" s="1">
        <v>561.91360000000009</v>
      </c>
      <c r="AM21" s="1">
        <v>487.86939999999993</v>
      </c>
      <c r="AN21" s="1" t="s">
        <v>53</v>
      </c>
      <c r="AO21" s="1">
        <f t="shared" si="11"/>
        <v>635</v>
      </c>
      <c r="AP21" s="1">
        <f t="shared" si="12"/>
        <v>700</v>
      </c>
      <c r="AQ21" s="1">
        <f t="shared" si="13"/>
        <v>832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3" t="s">
        <v>62</v>
      </c>
      <c r="B22" s="13" t="s">
        <v>38</v>
      </c>
      <c r="C22" s="13"/>
      <c r="D22" s="13"/>
      <c r="E22" s="13">
        <v>2.5</v>
      </c>
      <c r="F22" s="13">
        <v>-2.5</v>
      </c>
      <c r="G22" s="14">
        <v>0</v>
      </c>
      <c r="H22" s="13">
        <v>60</v>
      </c>
      <c r="I22" s="13" t="s">
        <v>51</v>
      </c>
      <c r="J22" s="13" t="s">
        <v>63</v>
      </c>
      <c r="K22" s="13">
        <v>2.5</v>
      </c>
      <c r="L22" s="13">
        <f t="shared" si="4"/>
        <v>0</v>
      </c>
      <c r="M22" s="13">
        <f t="shared" si="6"/>
        <v>2.5</v>
      </c>
      <c r="N22" s="13"/>
      <c r="O22" s="13"/>
      <c r="P22" s="13"/>
      <c r="Q22" s="13"/>
      <c r="R22" s="13">
        <v>0</v>
      </c>
      <c r="S22" s="13">
        <f>IFERROR(VLOOKUP(A22,[1]Sheet!$A:$D,4,0),0)</f>
        <v>0</v>
      </c>
      <c r="T22" s="13">
        <f t="shared" si="5"/>
        <v>0.5</v>
      </c>
      <c r="U22" s="15"/>
      <c r="V22" s="5">
        <f t="shared" si="7"/>
        <v>0</v>
      </c>
      <c r="W22" s="5">
        <f t="shared" si="8"/>
        <v>0</v>
      </c>
      <c r="X22" s="5"/>
      <c r="Y22" s="5"/>
      <c r="Z22" s="15"/>
      <c r="AA22" s="13"/>
      <c r="AB22" s="1">
        <f t="shared" si="9"/>
        <v>-5</v>
      </c>
      <c r="AC22" s="13">
        <f t="shared" si="10"/>
        <v>-5</v>
      </c>
      <c r="AD22" s="13">
        <v>0.5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/>
      <c r="AO22" s="1">
        <f t="shared" si="11"/>
        <v>0</v>
      </c>
      <c r="AP22" s="1">
        <f t="shared" si="12"/>
        <v>0</v>
      </c>
      <c r="AQ22" s="1">
        <f t="shared" si="13"/>
        <v>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64</v>
      </c>
      <c r="B23" s="1" t="s">
        <v>38</v>
      </c>
      <c r="C23" s="1">
        <v>280.92</v>
      </c>
      <c r="D23" s="1">
        <v>393.96100000000001</v>
      </c>
      <c r="E23" s="1">
        <v>549.02</v>
      </c>
      <c r="F23" s="1">
        <v>36.418999999999997</v>
      </c>
      <c r="G23" s="8">
        <v>1</v>
      </c>
      <c r="H23" s="1">
        <v>60</v>
      </c>
      <c r="I23" s="1" t="s">
        <v>39</v>
      </c>
      <c r="J23" s="1"/>
      <c r="K23" s="1">
        <v>592.35</v>
      </c>
      <c r="L23" s="1">
        <f t="shared" si="4"/>
        <v>-43.330000000000041</v>
      </c>
      <c r="M23" s="1">
        <f t="shared" si="6"/>
        <v>438.56</v>
      </c>
      <c r="N23" s="1">
        <v>110.46</v>
      </c>
      <c r="O23" s="1">
        <v>45</v>
      </c>
      <c r="P23" s="1">
        <v>50</v>
      </c>
      <c r="Q23" s="1">
        <v>214.57375999999979</v>
      </c>
      <c r="R23" s="1">
        <v>481.45144000000022</v>
      </c>
      <c r="S23" s="1">
        <f>IFERROR(VLOOKUP(A23,[1]Sheet!$A:$D,4,0),0)</f>
        <v>55</v>
      </c>
      <c r="T23" s="1">
        <f t="shared" si="5"/>
        <v>87.712000000000003</v>
      </c>
      <c r="U23" s="5">
        <f t="shared" ref="U23:U26" si="17">11*T23-R23-Q23-F23</f>
        <v>232.38779999999997</v>
      </c>
      <c r="V23" s="5">
        <f t="shared" si="7"/>
        <v>232.38779999999997</v>
      </c>
      <c r="W23" s="5">
        <f t="shared" si="8"/>
        <v>232.38779999999997</v>
      </c>
      <c r="X23" s="5"/>
      <c r="Y23" s="5"/>
      <c r="Z23" s="5"/>
      <c r="AA23" s="1"/>
      <c r="AB23" s="1">
        <f t="shared" si="9"/>
        <v>11</v>
      </c>
      <c r="AC23" s="1">
        <f t="shared" si="10"/>
        <v>8.3505586464793868</v>
      </c>
      <c r="AD23" s="1">
        <v>85.099199999999996</v>
      </c>
      <c r="AE23" s="1">
        <v>75.818799999999996</v>
      </c>
      <c r="AF23" s="1">
        <v>73.695799999999991</v>
      </c>
      <c r="AG23" s="1">
        <v>87.449400000000011</v>
      </c>
      <c r="AH23" s="1">
        <v>74.479199999999992</v>
      </c>
      <c r="AI23" s="1">
        <v>94.438000000000017</v>
      </c>
      <c r="AJ23" s="1">
        <v>82.654799999999994</v>
      </c>
      <c r="AK23" s="1">
        <v>80.045000000000002</v>
      </c>
      <c r="AL23" s="1">
        <v>100.6758</v>
      </c>
      <c r="AM23" s="1">
        <v>102.6002</v>
      </c>
      <c r="AN23" s="1" t="s">
        <v>65</v>
      </c>
      <c r="AO23" s="1">
        <f t="shared" si="11"/>
        <v>232</v>
      </c>
      <c r="AP23" s="1">
        <f t="shared" si="12"/>
        <v>0</v>
      </c>
      <c r="AQ23" s="1">
        <f t="shared" si="13"/>
        <v>0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66</v>
      </c>
      <c r="B24" s="1" t="s">
        <v>38</v>
      </c>
      <c r="C24" s="1">
        <v>235.196</v>
      </c>
      <c r="D24" s="1">
        <v>933.68899999999996</v>
      </c>
      <c r="E24" s="1">
        <v>793.745</v>
      </c>
      <c r="F24" s="1">
        <v>281.07100000000003</v>
      </c>
      <c r="G24" s="8">
        <v>1</v>
      </c>
      <c r="H24" s="1">
        <v>60</v>
      </c>
      <c r="I24" s="1" t="s">
        <v>39</v>
      </c>
      <c r="J24" s="1"/>
      <c r="K24" s="1">
        <v>834.404</v>
      </c>
      <c r="L24" s="1">
        <f t="shared" si="4"/>
        <v>-40.658999999999992</v>
      </c>
      <c r="M24" s="1">
        <f t="shared" si="6"/>
        <v>682.87400000000002</v>
      </c>
      <c r="N24" s="1">
        <v>110.871</v>
      </c>
      <c r="O24" s="1">
        <v>55</v>
      </c>
      <c r="P24" s="1">
        <v>40</v>
      </c>
      <c r="Q24" s="1">
        <v>509.81009700000038</v>
      </c>
      <c r="R24" s="1">
        <v>450</v>
      </c>
      <c r="S24" s="1">
        <f>IFERROR(VLOOKUP(A24,[1]Sheet!$A:$D,4,0),0)</f>
        <v>38</v>
      </c>
      <c r="T24" s="1">
        <f t="shared" si="5"/>
        <v>136.57480000000001</v>
      </c>
      <c r="U24" s="5">
        <f t="shared" si="17"/>
        <v>261.44170299999973</v>
      </c>
      <c r="V24" s="5">
        <f t="shared" si="7"/>
        <v>261.44170299999973</v>
      </c>
      <c r="W24" s="5">
        <f t="shared" si="8"/>
        <v>261.44170299999973</v>
      </c>
      <c r="X24" s="5"/>
      <c r="Y24" s="5">
        <f>$Y$1*T24</f>
        <v>189.83897200000001</v>
      </c>
      <c r="Z24" s="5"/>
      <c r="AA24" s="1"/>
      <c r="AB24" s="1">
        <f t="shared" si="9"/>
        <v>11</v>
      </c>
      <c r="AC24" s="1">
        <f t="shared" si="10"/>
        <v>9.0857251630608307</v>
      </c>
      <c r="AD24" s="1">
        <v>139.74539999999999</v>
      </c>
      <c r="AE24" s="1">
        <v>135.20779999999999</v>
      </c>
      <c r="AF24" s="1">
        <v>107.0376</v>
      </c>
      <c r="AG24" s="1">
        <v>113.1508</v>
      </c>
      <c r="AH24" s="1">
        <v>102.4016</v>
      </c>
      <c r="AI24" s="1">
        <v>128.11920000000001</v>
      </c>
      <c r="AJ24" s="1">
        <v>116.33759999999999</v>
      </c>
      <c r="AK24" s="1">
        <v>137.0684</v>
      </c>
      <c r="AL24" s="1">
        <v>152.47819999999999</v>
      </c>
      <c r="AM24" s="1">
        <v>125.66840000000001</v>
      </c>
      <c r="AN24" s="1"/>
      <c r="AO24" s="1">
        <f t="shared" si="11"/>
        <v>261</v>
      </c>
      <c r="AP24" s="1">
        <f t="shared" si="12"/>
        <v>0</v>
      </c>
      <c r="AQ24" s="1">
        <f t="shared" si="13"/>
        <v>190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67</v>
      </c>
      <c r="B25" s="1" t="s">
        <v>38</v>
      </c>
      <c r="C25" s="1">
        <v>48.765999999999998</v>
      </c>
      <c r="D25" s="1">
        <v>1.415</v>
      </c>
      <c r="E25" s="1">
        <v>7.9770000000000003</v>
      </c>
      <c r="F25" s="1">
        <v>41.494999999999997</v>
      </c>
      <c r="G25" s="8">
        <v>1</v>
      </c>
      <c r="H25" s="1">
        <v>180</v>
      </c>
      <c r="I25" s="1" t="s">
        <v>39</v>
      </c>
      <c r="J25" s="1"/>
      <c r="K25" s="1">
        <v>8.1</v>
      </c>
      <c r="L25" s="1">
        <f t="shared" si="4"/>
        <v>-0.12299999999999933</v>
      </c>
      <c r="M25" s="1">
        <f t="shared" si="6"/>
        <v>7.9770000000000003</v>
      </c>
      <c r="N25" s="1"/>
      <c r="O25" s="1">
        <v>0</v>
      </c>
      <c r="P25" s="1">
        <v>0</v>
      </c>
      <c r="Q25" s="1">
        <v>0</v>
      </c>
      <c r="R25" s="1">
        <v>0</v>
      </c>
      <c r="S25" s="1">
        <f>IFERROR(VLOOKUP(A25,[1]Sheet!$A:$D,4,0),0)</f>
        <v>0</v>
      </c>
      <c r="T25" s="1">
        <f t="shared" si="5"/>
        <v>1.5954000000000002</v>
      </c>
      <c r="U25" s="5"/>
      <c r="V25" s="5">
        <f t="shared" si="7"/>
        <v>0</v>
      </c>
      <c r="W25" s="5">
        <f t="shared" si="8"/>
        <v>0</v>
      </c>
      <c r="X25" s="5"/>
      <c r="Y25" s="5"/>
      <c r="Z25" s="5"/>
      <c r="AA25" s="1"/>
      <c r="AB25" s="1">
        <f t="shared" si="9"/>
        <v>26.009151310016293</v>
      </c>
      <c r="AC25" s="1">
        <f t="shared" si="10"/>
        <v>26.009151310016293</v>
      </c>
      <c r="AD25" s="1">
        <v>0.7238</v>
      </c>
      <c r="AE25" s="1">
        <v>0.56820000000000004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0.30199999999999999</v>
      </c>
      <c r="AL25" s="1">
        <v>0.30199999999999999</v>
      </c>
      <c r="AM25" s="1">
        <v>0.2248</v>
      </c>
      <c r="AN25" s="19" t="s">
        <v>60</v>
      </c>
      <c r="AO25" s="1">
        <f t="shared" si="11"/>
        <v>0</v>
      </c>
      <c r="AP25" s="1">
        <f t="shared" si="12"/>
        <v>0</v>
      </c>
      <c r="AQ25" s="1">
        <f t="shared" si="13"/>
        <v>0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68</v>
      </c>
      <c r="B26" s="1" t="s">
        <v>38</v>
      </c>
      <c r="C26" s="1">
        <v>1016.643</v>
      </c>
      <c r="D26" s="1">
        <v>1888.386</v>
      </c>
      <c r="E26" s="1">
        <v>1640.4960000000001</v>
      </c>
      <c r="F26" s="1">
        <v>1121.056</v>
      </c>
      <c r="G26" s="8">
        <v>1</v>
      </c>
      <c r="H26" s="1">
        <v>60</v>
      </c>
      <c r="I26" s="1" t="s">
        <v>39</v>
      </c>
      <c r="J26" s="1"/>
      <c r="K26" s="1">
        <v>1689.752</v>
      </c>
      <c r="L26" s="1">
        <f t="shared" si="4"/>
        <v>-49.255999999999858</v>
      </c>
      <c r="M26" s="1">
        <f t="shared" si="6"/>
        <v>1524.616</v>
      </c>
      <c r="N26" s="1">
        <v>115.88</v>
      </c>
      <c r="O26" s="1">
        <v>91</v>
      </c>
      <c r="P26" s="1">
        <v>0</v>
      </c>
      <c r="Q26" s="1">
        <v>351.55184600000018</v>
      </c>
      <c r="R26" s="1">
        <v>1250</v>
      </c>
      <c r="S26" s="1">
        <f>IFERROR(VLOOKUP(A26,[1]Sheet!$A:$D,4,0),0)</f>
        <v>65</v>
      </c>
      <c r="T26" s="1">
        <f t="shared" si="5"/>
        <v>304.92320000000001</v>
      </c>
      <c r="U26" s="5">
        <f t="shared" si="17"/>
        <v>631.54735399999981</v>
      </c>
      <c r="V26" s="5">
        <f t="shared" si="7"/>
        <v>631.54735399999981</v>
      </c>
      <c r="W26" s="5">
        <f t="shared" si="8"/>
        <v>231.54735399999981</v>
      </c>
      <c r="X26" s="5">
        <v>400</v>
      </c>
      <c r="Y26" s="5">
        <f>$Y$1*T26</f>
        <v>423.84324799999996</v>
      </c>
      <c r="Z26" s="5"/>
      <c r="AA26" s="1"/>
      <c r="AB26" s="1">
        <f t="shared" si="9"/>
        <v>11</v>
      </c>
      <c r="AC26" s="1">
        <f t="shared" si="10"/>
        <v>8.9288314106634079</v>
      </c>
      <c r="AD26" s="1">
        <v>305.27059999999989</v>
      </c>
      <c r="AE26" s="1">
        <v>254.42439999999999</v>
      </c>
      <c r="AF26" s="1">
        <v>228.71799999999999</v>
      </c>
      <c r="AG26" s="1">
        <v>230.6046</v>
      </c>
      <c r="AH26" s="1">
        <v>226.91239999999999</v>
      </c>
      <c r="AI26" s="1">
        <v>266.96319999999997</v>
      </c>
      <c r="AJ26" s="1">
        <v>233.89779999999999</v>
      </c>
      <c r="AK26" s="1">
        <v>260.37360000000001</v>
      </c>
      <c r="AL26" s="1">
        <v>282.86799999999999</v>
      </c>
      <c r="AM26" s="1">
        <v>247.3904</v>
      </c>
      <c r="AN26" s="1" t="s">
        <v>53</v>
      </c>
      <c r="AO26" s="1">
        <f t="shared" si="11"/>
        <v>232</v>
      </c>
      <c r="AP26" s="1">
        <f t="shared" si="12"/>
        <v>400</v>
      </c>
      <c r="AQ26" s="1">
        <f t="shared" si="13"/>
        <v>424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0" t="s">
        <v>69</v>
      </c>
      <c r="B27" s="10" t="s">
        <v>38</v>
      </c>
      <c r="C27" s="10"/>
      <c r="D27" s="10"/>
      <c r="E27" s="10"/>
      <c r="F27" s="10"/>
      <c r="G27" s="11">
        <v>0</v>
      </c>
      <c r="H27" s="10">
        <v>30</v>
      </c>
      <c r="I27" s="10" t="s">
        <v>39</v>
      </c>
      <c r="J27" s="10"/>
      <c r="K27" s="10"/>
      <c r="L27" s="10">
        <f t="shared" si="4"/>
        <v>0</v>
      </c>
      <c r="M27" s="10">
        <f t="shared" si="6"/>
        <v>0</v>
      </c>
      <c r="N27" s="10"/>
      <c r="O27" s="10">
        <v>0</v>
      </c>
      <c r="P27" s="10">
        <v>0</v>
      </c>
      <c r="Q27" s="10">
        <v>0</v>
      </c>
      <c r="R27" s="10">
        <v>0</v>
      </c>
      <c r="S27" s="10">
        <f>IFERROR(VLOOKUP(A27,[1]Sheet!$A:$D,4,0),0)</f>
        <v>0</v>
      </c>
      <c r="T27" s="10">
        <f t="shared" si="5"/>
        <v>0</v>
      </c>
      <c r="U27" s="12"/>
      <c r="V27" s="5">
        <f t="shared" si="7"/>
        <v>0</v>
      </c>
      <c r="W27" s="5">
        <f t="shared" si="8"/>
        <v>0</v>
      </c>
      <c r="X27" s="5"/>
      <c r="Y27" s="5"/>
      <c r="Z27" s="12"/>
      <c r="AA27" s="10"/>
      <c r="AB27" s="1" t="e">
        <f t="shared" si="9"/>
        <v>#DIV/0!</v>
      </c>
      <c r="AC27" s="10" t="e">
        <f t="shared" si="10"/>
        <v>#DIV/0!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 t="s">
        <v>58</v>
      </c>
      <c r="AO27" s="1">
        <f t="shared" si="11"/>
        <v>0</v>
      </c>
      <c r="AP27" s="1">
        <f t="shared" si="12"/>
        <v>0</v>
      </c>
      <c r="AQ27" s="1">
        <f t="shared" si="13"/>
        <v>0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0" t="s">
        <v>70</v>
      </c>
      <c r="B28" s="10" t="s">
        <v>38</v>
      </c>
      <c r="C28" s="10"/>
      <c r="D28" s="10"/>
      <c r="E28" s="10"/>
      <c r="F28" s="10"/>
      <c r="G28" s="11">
        <v>0</v>
      </c>
      <c r="H28" s="10">
        <v>30</v>
      </c>
      <c r="I28" s="10" t="s">
        <v>39</v>
      </c>
      <c r="J28" s="10"/>
      <c r="K28" s="10"/>
      <c r="L28" s="10">
        <f t="shared" si="4"/>
        <v>0</v>
      </c>
      <c r="M28" s="10">
        <f t="shared" si="6"/>
        <v>0</v>
      </c>
      <c r="N28" s="10"/>
      <c r="O28" s="10">
        <v>0</v>
      </c>
      <c r="P28" s="10">
        <v>0</v>
      </c>
      <c r="Q28" s="10">
        <v>0</v>
      </c>
      <c r="R28" s="10">
        <v>0</v>
      </c>
      <c r="S28" s="10">
        <f>IFERROR(VLOOKUP(A28,[1]Sheet!$A:$D,4,0),0)</f>
        <v>0</v>
      </c>
      <c r="T28" s="10">
        <f t="shared" si="5"/>
        <v>0</v>
      </c>
      <c r="U28" s="12"/>
      <c r="V28" s="5">
        <f t="shared" si="7"/>
        <v>0</v>
      </c>
      <c r="W28" s="5">
        <f t="shared" si="8"/>
        <v>0</v>
      </c>
      <c r="X28" s="5"/>
      <c r="Y28" s="5"/>
      <c r="Z28" s="12"/>
      <c r="AA28" s="10"/>
      <c r="AB28" s="1" t="e">
        <f t="shared" si="9"/>
        <v>#DIV/0!</v>
      </c>
      <c r="AC28" s="10" t="e">
        <f t="shared" si="10"/>
        <v>#DIV/0!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 t="s">
        <v>58</v>
      </c>
      <c r="AO28" s="1">
        <f t="shared" si="11"/>
        <v>0</v>
      </c>
      <c r="AP28" s="1">
        <f t="shared" si="12"/>
        <v>0</v>
      </c>
      <c r="AQ28" s="1">
        <f t="shared" si="13"/>
        <v>0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71</v>
      </c>
      <c r="B29" s="1" t="s">
        <v>38</v>
      </c>
      <c r="C29" s="1">
        <v>865.49699999999996</v>
      </c>
      <c r="D29" s="1">
        <v>1462.181</v>
      </c>
      <c r="E29" s="1">
        <v>1399.1579999999999</v>
      </c>
      <c r="F29" s="1">
        <v>489.25299999999999</v>
      </c>
      <c r="G29" s="8">
        <v>1</v>
      </c>
      <c r="H29" s="1">
        <v>30</v>
      </c>
      <c r="I29" s="1" t="s">
        <v>39</v>
      </c>
      <c r="J29" s="1"/>
      <c r="K29" s="1">
        <v>1780.2270000000001</v>
      </c>
      <c r="L29" s="1">
        <f t="shared" si="4"/>
        <v>-381.06900000000019</v>
      </c>
      <c r="M29" s="1">
        <f t="shared" si="6"/>
        <v>1263.8969999999999</v>
      </c>
      <c r="N29" s="1">
        <v>135.261</v>
      </c>
      <c r="O29" s="1">
        <v>60</v>
      </c>
      <c r="P29" s="1">
        <v>64</v>
      </c>
      <c r="Q29" s="1">
        <v>694.41883699999994</v>
      </c>
      <c r="R29" s="1">
        <v>1199.3569630000011</v>
      </c>
      <c r="S29" s="1">
        <f>IFERROR(VLOOKUP(A29,[1]Sheet!$A:$D,4,0),0)</f>
        <v>60</v>
      </c>
      <c r="T29" s="1">
        <f t="shared" si="5"/>
        <v>252.77939999999998</v>
      </c>
      <c r="U29" s="5">
        <f>11*T29-R29-Q29-F29</f>
        <v>397.54459999999875</v>
      </c>
      <c r="V29" s="5">
        <f t="shared" si="7"/>
        <v>397.54459999999875</v>
      </c>
      <c r="W29" s="5">
        <f t="shared" si="8"/>
        <v>397.54459999999875</v>
      </c>
      <c r="X29" s="5"/>
      <c r="Y29" s="5"/>
      <c r="Z29" s="5"/>
      <c r="AA29" s="1"/>
      <c r="AB29" s="1">
        <f t="shared" si="9"/>
        <v>11</v>
      </c>
      <c r="AC29" s="1">
        <f t="shared" si="10"/>
        <v>9.4273061808042939</v>
      </c>
      <c r="AD29" s="1">
        <v>265.93380000000002</v>
      </c>
      <c r="AE29" s="1">
        <v>208.8518</v>
      </c>
      <c r="AF29" s="1">
        <v>147.73480000000001</v>
      </c>
      <c r="AG29" s="1">
        <v>189.33320000000001</v>
      </c>
      <c r="AH29" s="1">
        <v>181.42699999999999</v>
      </c>
      <c r="AI29" s="1">
        <v>182.17099999999999</v>
      </c>
      <c r="AJ29" s="1">
        <v>169.0746</v>
      </c>
      <c r="AK29" s="1">
        <v>154.4162</v>
      </c>
      <c r="AL29" s="1">
        <v>162.14099999999999</v>
      </c>
      <c r="AM29" s="1">
        <v>220.8784</v>
      </c>
      <c r="AN29" s="1" t="s">
        <v>72</v>
      </c>
      <c r="AO29" s="1">
        <f t="shared" si="11"/>
        <v>398</v>
      </c>
      <c r="AP29" s="1">
        <f t="shared" si="12"/>
        <v>0</v>
      </c>
      <c r="AQ29" s="1">
        <f t="shared" si="13"/>
        <v>0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0" t="s">
        <v>73</v>
      </c>
      <c r="B30" s="10" t="s">
        <v>38</v>
      </c>
      <c r="C30" s="10"/>
      <c r="D30" s="10"/>
      <c r="E30" s="10"/>
      <c r="F30" s="10"/>
      <c r="G30" s="11">
        <v>0</v>
      </c>
      <c r="H30" s="10">
        <v>45</v>
      </c>
      <c r="I30" s="10" t="s">
        <v>39</v>
      </c>
      <c r="J30" s="10"/>
      <c r="K30" s="10"/>
      <c r="L30" s="10">
        <f t="shared" si="4"/>
        <v>0</v>
      </c>
      <c r="M30" s="10">
        <f t="shared" si="6"/>
        <v>0</v>
      </c>
      <c r="N30" s="10"/>
      <c r="O30" s="10">
        <v>0</v>
      </c>
      <c r="P30" s="10">
        <v>0</v>
      </c>
      <c r="Q30" s="10">
        <v>0</v>
      </c>
      <c r="R30" s="10">
        <v>0</v>
      </c>
      <c r="S30" s="10">
        <f>IFERROR(VLOOKUP(A30,[1]Sheet!$A:$D,4,0),0)</f>
        <v>0</v>
      </c>
      <c r="T30" s="10">
        <f t="shared" si="5"/>
        <v>0</v>
      </c>
      <c r="U30" s="12"/>
      <c r="V30" s="5">
        <f t="shared" si="7"/>
        <v>0</v>
      </c>
      <c r="W30" s="5">
        <f t="shared" si="8"/>
        <v>0</v>
      </c>
      <c r="X30" s="5"/>
      <c r="Y30" s="5"/>
      <c r="Z30" s="12"/>
      <c r="AA30" s="10"/>
      <c r="AB30" s="1" t="e">
        <f t="shared" si="9"/>
        <v>#DIV/0!</v>
      </c>
      <c r="AC30" s="10" t="e">
        <f t="shared" si="10"/>
        <v>#DIV/0!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 t="s">
        <v>58</v>
      </c>
      <c r="AO30" s="1">
        <f t="shared" si="11"/>
        <v>0</v>
      </c>
      <c r="AP30" s="1">
        <f t="shared" si="12"/>
        <v>0</v>
      </c>
      <c r="AQ30" s="1">
        <f t="shared" si="13"/>
        <v>0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0" t="s">
        <v>74</v>
      </c>
      <c r="B31" s="10" t="s">
        <v>38</v>
      </c>
      <c r="C31" s="10"/>
      <c r="D31" s="10"/>
      <c r="E31" s="10"/>
      <c r="F31" s="10"/>
      <c r="G31" s="11">
        <v>0</v>
      </c>
      <c r="H31" s="10">
        <v>40</v>
      </c>
      <c r="I31" s="10" t="s">
        <v>39</v>
      </c>
      <c r="J31" s="10"/>
      <c r="K31" s="10"/>
      <c r="L31" s="10">
        <f t="shared" si="4"/>
        <v>0</v>
      </c>
      <c r="M31" s="10">
        <f t="shared" si="6"/>
        <v>0</v>
      </c>
      <c r="N31" s="10"/>
      <c r="O31" s="10">
        <v>0</v>
      </c>
      <c r="P31" s="10">
        <v>0</v>
      </c>
      <c r="Q31" s="10">
        <v>0</v>
      </c>
      <c r="R31" s="10">
        <v>0</v>
      </c>
      <c r="S31" s="10">
        <f>IFERROR(VLOOKUP(A31,[1]Sheet!$A:$D,4,0),0)</f>
        <v>0</v>
      </c>
      <c r="T31" s="10">
        <f t="shared" si="5"/>
        <v>0</v>
      </c>
      <c r="U31" s="12"/>
      <c r="V31" s="5">
        <f t="shared" si="7"/>
        <v>0</v>
      </c>
      <c r="W31" s="5">
        <f t="shared" si="8"/>
        <v>0</v>
      </c>
      <c r="X31" s="5"/>
      <c r="Y31" s="5"/>
      <c r="Z31" s="12"/>
      <c r="AA31" s="10"/>
      <c r="AB31" s="1" t="e">
        <f t="shared" si="9"/>
        <v>#DIV/0!</v>
      </c>
      <c r="AC31" s="10" t="e">
        <f t="shared" si="10"/>
        <v>#DIV/0!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 t="s">
        <v>58</v>
      </c>
      <c r="AO31" s="1">
        <f t="shared" si="11"/>
        <v>0</v>
      </c>
      <c r="AP31" s="1">
        <f t="shared" si="12"/>
        <v>0</v>
      </c>
      <c r="AQ31" s="1">
        <f t="shared" si="13"/>
        <v>0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0" t="s">
        <v>75</v>
      </c>
      <c r="B32" s="10" t="s">
        <v>38</v>
      </c>
      <c r="C32" s="10"/>
      <c r="D32" s="10"/>
      <c r="E32" s="10"/>
      <c r="F32" s="10"/>
      <c r="G32" s="11">
        <v>0</v>
      </c>
      <c r="H32" s="10">
        <v>30</v>
      </c>
      <c r="I32" s="10" t="s">
        <v>39</v>
      </c>
      <c r="J32" s="10"/>
      <c r="K32" s="10"/>
      <c r="L32" s="10">
        <f t="shared" si="4"/>
        <v>0</v>
      </c>
      <c r="M32" s="10">
        <f t="shared" si="6"/>
        <v>0</v>
      </c>
      <c r="N32" s="10"/>
      <c r="O32" s="10">
        <v>0</v>
      </c>
      <c r="P32" s="10">
        <v>0</v>
      </c>
      <c r="Q32" s="10">
        <v>0</v>
      </c>
      <c r="R32" s="10">
        <v>0</v>
      </c>
      <c r="S32" s="10">
        <f>IFERROR(VLOOKUP(A32,[1]Sheet!$A:$D,4,0),0)</f>
        <v>0</v>
      </c>
      <c r="T32" s="10">
        <f t="shared" si="5"/>
        <v>0</v>
      </c>
      <c r="U32" s="12"/>
      <c r="V32" s="5">
        <f t="shared" si="7"/>
        <v>0</v>
      </c>
      <c r="W32" s="5">
        <f t="shared" si="8"/>
        <v>0</v>
      </c>
      <c r="X32" s="5"/>
      <c r="Y32" s="5"/>
      <c r="Z32" s="12"/>
      <c r="AA32" s="10"/>
      <c r="AB32" s="1" t="e">
        <f t="shared" si="9"/>
        <v>#DIV/0!</v>
      </c>
      <c r="AC32" s="10" t="e">
        <f t="shared" si="10"/>
        <v>#DIV/0!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 t="s">
        <v>58</v>
      </c>
      <c r="AO32" s="1">
        <f t="shared" si="11"/>
        <v>0</v>
      </c>
      <c r="AP32" s="1">
        <f t="shared" si="12"/>
        <v>0</v>
      </c>
      <c r="AQ32" s="1">
        <f t="shared" si="13"/>
        <v>0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0" t="s">
        <v>76</v>
      </c>
      <c r="B33" s="10" t="s">
        <v>38</v>
      </c>
      <c r="C33" s="10"/>
      <c r="D33" s="10"/>
      <c r="E33" s="10"/>
      <c r="F33" s="10"/>
      <c r="G33" s="11">
        <v>0</v>
      </c>
      <c r="H33" s="10">
        <v>50</v>
      </c>
      <c r="I33" s="10" t="s">
        <v>39</v>
      </c>
      <c r="J33" s="10"/>
      <c r="K33" s="10"/>
      <c r="L33" s="10">
        <f t="shared" si="4"/>
        <v>0</v>
      </c>
      <c r="M33" s="10">
        <f t="shared" si="6"/>
        <v>0</v>
      </c>
      <c r="N33" s="10"/>
      <c r="O33" s="10">
        <v>0</v>
      </c>
      <c r="P33" s="10">
        <v>0</v>
      </c>
      <c r="Q33" s="10">
        <v>0</v>
      </c>
      <c r="R33" s="10">
        <v>0</v>
      </c>
      <c r="S33" s="10">
        <f>IFERROR(VLOOKUP(A33,[1]Sheet!$A:$D,4,0),0)</f>
        <v>0</v>
      </c>
      <c r="T33" s="10">
        <f t="shared" si="5"/>
        <v>0</v>
      </c>
      <c r="U33" s="12"/>
      <c r="V33" s="5">
        <f t="shared" si="7"/>
        <v>0</v>
      </c>
      <c r="W33" s="5">
        <f t="shared" si="8"/>
        <v>0</v>
      </c>
      <c r="X33" s="5"/>
      <c r="Y33" s="5"/>
      <c r="Z33" s="12"/>
      <c r="AA33" s="10"/>
      <c r="AB33" s="1" t="e">
        <f t="shared" si="9"/>
        <v>#DIV/0!</v>
      </c>
      <c r="AC33" s="10" t="e">
        <f t="shared" si="10"/>
        <v>#DIV/0!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 t="s">
        <v>58</v>
      </c>
      <c r="AO33" s="1">
        <f t="shared" si="11"/>
        <v>0</v>
      </c>
      <c r="AP33" s="1">
        <f t="shared" si="12"/>
        <v>0</v>
      </c>
      <c r="AQ33" s="1">
        <f t="shared" si="13"/>
        <v>0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77</v>
      </c>
      <c r="B34" s="1" t="s">
        <v>38</v>
      </c>
      <c r="C34" s="1">
        <v>3.6349999999999998</v>
      </c>
      <c r="D34" s="1">
        <v>26.997</v>
      </c>
      <c r="E34" s="1">
        <v>11.742000000000001</v>
      </c>
      <c r="F34" s="1">
        <v>8.0579999999999998</v>
      </c>
      <c r="G34" s="8">
        <v>1</v>
      </c>
      <c r="H34" s="1">
        <v>50</v>
      </c>
      <c r="I34" s="1" t="s">
        <v>39</v>
      </c>
      <c r="J34" s="1"/>
      <c r="K34" s="1">
        <v>21.532</v>
      </c>
      <c r="L34" s="1">
        <f t="shared" si="4"/>
        <v>-9.7899999999999991</v>
      </c>
      <c r="M34" s="1">
        <f t="shared" si="6"/>
        <v>11.742000000000001</v>
      </c>
      <c r="N34" s="1"/>
      <c r="O34" s="1">
        <v>0</v>
      </c>
      <c r="P34" s="1">
        <v>0</v>
      </c>
      <c r="Q34" s="1">
        <v>0</v>
      </c>
      <c r="R34" s="1">
        <v>14.713800000000001</v>
      </c>
      <c r="S34" s="1">
        <f>IFERROR(VLOOKUP(A34,[1]Sheet!$A:$D,4,0),0)</f>
        <v>0</v>
      </c>
      <c r="T34" s="1">
        <f t="shared" si="5"/>
        <v>2.3484000000000003</v>
      </c>
      <c r="U34" s="5">
        <v>4</v>
      </c>
      <c r="V34" s="5">
        <f t="shared" si="7"/>
        <v>4</v>
      </c>
      <c r="W34" s="5">
        <f t="shared" si="8"/>
        <v>4</v>
      </c>
      <c r="X34" s="5"/>
      <c r="Y34" s="5"/>
      <c r="Z34" s="5"/>
      <c r="AA34" s="1"/>
      <c r="AB34" s="1">
        <f t="shared" si="9"/>
        <v>11.400017032873444</v>
      </c>
      <c r="AC34" s="1">
        <f t="shared" si="10"/>
        <v>9.6967296882984151</v>
      </c>
      <c r="AD34" s="1">
        <v>2.5301999999999998</v>
      </c>
      <c r="AE34" s="1">
        <v>0.73</v>
      </c>
      <c r="AF34" s="1">
        <v>1.0978000000000001</v>
      </c>
      <c r="AG34" s="1">
        <v>1.2889999999999999</v>
      </c>
      <c r="AH34" s="1">
        <v>0.73940000000000006</v>
      </c>
      <c r="AI34" s="1">
        <v>0.36759999999999998</v>
      </c>
      <c r="AJ34" s="1">
        <v>0.36759999999999998</v>
      </c>
      <c r="AK34" s="1">
        <v>0.18440000000000001</v>
      </c>
      <c r="AL34" s="1">
        <v>0.55780000000000007</v>
      </c>
      <c r="AM34" s="1">
        <v>1.2974000000000001</v>
      </c>
      <c r="AN34" s="1" t="s">
        <v>78</v>
      </c>
      <c r="AO34" s="1">
        <f t="shared" si="11"/>
        <v>4</v>
      </c>
      <c r="AP34" s="1">
        <f t="shared" si="12"/>
        <v>0</v>
      </c>
      <c r="AQ34" s="1">
        <f t="shared" si="13"/>
        <v>0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79</v>
      </c>
      <c r="B35" s="1" t="s">
        <v>43</v>
      </c>
      <c r="C35" s="1">
        <v>305</v>
      </c>
      <c r="D35" s="1">
        <v>2518</v>
      </c>
      <c r="E35" s="1">
        <v>1663</v>
      </c>
      <c r="F35" s="1">
        <v>425</v>
      </c>
      <c r="G35" s="8">
        <v>0.4</v>
      </c>
      <c r="H35" s="1">
        <v>45</v>
      </c>
      <c r="I35" s="1" t="s">
        <v>39</v>
      </c>
      <c r="J35" s="1"/>
      <c r="K35" s="1">
        <v>1966</v>
      </c>
      <c r="L35" s="1">
        <f t="shared" si="4"/>
        <v>-303</v>
      </c>
      <c r="M35" s="1">
        <f t="shared" si="6"/>
        <v>1339</v>
      </c>
      <c r="N35" s="1">
        <v>324</v>
      </c>
      <c r="O35" s="1">
        <v>196</v>
      </c>
      <c r="P35" s="1">
        <v>0</v>
      </c>
      <c r="Q35" s="1">
        <v>680.94200000000046</v>
      </c>
      <c r="R35" s="1">
        <v>550</v>
      </c>
      <c r="S35" s="1">
        <f>IFERROR(VLOOKUP(A35,[1]Sheet!$A:$D,4,0),0)</f>
        <v>208</v>
      </c>
      <c r="T35" s="1">
        <f t="shared" si="5"/>
        <v>267.8</v>
      </c>
      <c r="U35" s="5">
        <f t="shared" ref="U35:U48" si="18">11*T35-R35-Q35-F35</f>
        <v>1289.8579999999997</v>
      </c>
      <c r="V35" s="5">
        <f t="shared" si="7"/>
        <v>1289.8579999999997</v>
      </c>
      <c r="W35" s="5">
        <f t="shared" si="8"/>
        <v>1289.8579999999997</v>
      </c>
      <c r="X35" s="5"/>
      <c r="Y35" s="5"/>
      <c r="Z35" s="5"/>
      <c r="AA35" s="1"/>
      <c r="AB35" s="1">
        <f t="shared" si="9"/>
        <v>11</v>
      </c>
      <c r="AC35" s="1">
        <f t="shared" si="10"/>
        <v>6.1835026138909646</v>
      </c>
      <c r="AD35" s="1">
        <v>225.6</v>
      </c>
      <c r="AE35" s="1">
        <v>238.8</v>
      </c>
      <c r="AF35" s="1">
        <v>213.6</v>
      </c>
      <c r="AG35" s="1">
        <v>211.8</v>
      </c>
      <c r="AH35" s="1">
        <v>179</v>
      </c>
      <c r="AI35" s="1">
        <v>184.2</v>
      </c>
      <c r="AJ35" s="1">
        <v>195.2</v>
      </c>
      <c r="AK35" s="1">
        <v>232.4</v>
      </c>
      <c r="AL35" s="1">
        <v>208.2</v>
      </c>
      <c r="AM35" s="1">
        <v>210.6</v>
      </c>
      <c r="AN35" s="1" t="s">
        <v>44</v>
      </c>
      <c r="AO35" s="1">
        <f t="shared" si="11"/>
        <v>516</v>
      </c>
      <c r="AP35" s="1">
        <f t="shared" si="12"/>
        <v>0</v>
      </c>
      <c r="AQ35" s="1">
        <f t="shared" si="13"/>
        <v>0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80</v>
      </c>
      <c r="B36" s="1" t="s">
        <v>43</v>
      </c>
      <c r="C36" s="1">
        <v>345</v>
      </c>
      <c r="D36" s="1">
        <v>97</v>
      </c>
      <c r="E36" s="1">
        <v>239</v>
      </c>
      <c r="F36" s="1">
        <v>132</v>
      </c>
      <c r="G36" s="8">
        <v>0.45</v>
      </c>
      <c r="H36" s="1">
        <v>50</v>
      </c>
      <c r="I36" s="1" t="s">
        <v>39</v>
      </c>
      <c r="J36" s="1"/>
      <c r="K36" s="1">
        <v>289</v>
      </c>
      <c r="L36" s="1">
        <f t="shared" si="4"/>
        <v>-50</v>
      </c>
      <c r="M36" s="1">
        <f t="shared" si="6"/>
        <v>239</v>
      </c>
      <c r="N36" s="1"/>
      <c r="O36" s="1">
        <v>0</v>
      </c>
      <c r="P36" s="1">
        <v>0</v>
      </c>
      <c r="Q36" s="1">
        <v>525</v>
      </c>
      <c r="R36" s="1">
        <v>232.40000000000009</v>
      </c>
      <c r="S36" s="1">
        <f>IFERROR(VLOOKUP(A36,[1]Sheet!$A:$D,4,0),0)</f>
        <v>0</v>
      </c>
      <c r="T36" s="1">
        <f t="shared" si="5"/>
        <v>47.8</v>
      </c>
      <c r="U36" s="5"/>
      <c r="V36" s="5">
        <f t="shared" si="7"/>
        <v>0</v>
      </c>
      <c r="W36" s="5">
        <f t="shared" si="8"/>
        <v>0</v>
      </c>
      <c r="X36" s="5"/>
      <c r="Y36" s="5"/>
      <c r="Z36" s="5"/>
      <c r="AA36" s="1"/>
      <c r="AB36" s="1">
        <f t="shared" si="9"/>
        <v>18.60669456066946</v>
      </c>
      <c r="AC36" s="1">
        <f t="shared" si="10"/>
        <v>18.60669456066946</v>
      </c>
      <c r="AD36" s="1">
        <v>86.4</v>
      </c>
      <c r="AE36" s="1">
        <v>85.4</v>
      </c>
      <c r="AF36" s="1">
        <v>49</v>
      </c>
      <c r="AG36" s="1">
        <v>43</v>
      </c>
      <c r="AH36" s="1">
        <v>49.2</v>
      </c>
      <c r="AI36" s="1">
        <v>115.2</v>
      </c>
      <c r="AJ36" s="1">
        <v>144.4</v>
      </c>
      <c r="AK36" s="1">
        <v>65</v>
      </c>
      <c r="AL36" s="1">
        <v>113.7102</v>
      </c>
      <c r="AM36" s="1">
        <v>167.11019999999999</v>
      </c>
      <c r="AN36" s="1" t="s">
        <v>44</v>
      </c>
      <c r="AO36" s="1">
        <f t="shared" si="11"/>
        <v>0</v>
      </c>
      <c r="AP36" s="1">
        <f t="shared" si="12"/>
        <v>0</v>
      </c>
      <c r="AQ36" s="1">
        <f t="shared" si="13"/>
        <v>0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81</v>
      </c>
      <c r="B37" s="1" t="s">
        <v>43</v>
      </c>
      <c r="C37" s="1">
        <v>414</v>
      </c>
      <c r="D37" s="1">
        <v>1968</v>
      </c>
      <c r="E37" s="1">
        <v>1401</v>
      </c>
      <c r="F37" s="1">
        <v>433</v>
      </c>
      <c r="G37" s="8">
        <v>0.4</v>
      </c>
      <c r="H37" s="1">
        <v>45</v>
      </c>
      <c r="I37" s="1" t="s">
        <v>39</v>
      </c>
      <c r="J37" s="1"/>
      <c r="K37" s="1">
        <v>1582</v>
      </c>
      <c r="L37" s="1">
        <f t="shared" si="4"/>
        <v>-181</v>
      </c>
      <c r="M37" s="1">
        <f t="shared" si="6"/>
        <v>1107</v>
      </c>
      <c r="N37" s="1">
        <v>294</v>
      </c>
      <c r="O37" s="1">
        <v>203</v>
      </c>
      <c r="P37" s="1">
        <v>0</v>
      </c>
      <c r="Q37" s="1">
        <v>388.96299999999951</v>
      </c>
      <c r="R37" s="1">
        <v>301.23700000000031</v>
      </c>
      <c r="S37" s="1">
        <f>IFERROR(VLOOKUP(A37,[1]Sheet!$A:$D,4,0),0)</f>
        <v>184</v>
      </c>
      <c r="T37" s="1">
        <f t="shared" si="5"/>
        <v>221.4</v>
      </c>
      <c r="U37" s="5">
        <f t="shared" si="18"/>
        <v>1312.2</v>
      </c>
      <c r="V37" s="5">
        <f t="shared" si="7"/>
        <v>1312.2</v>
      </c>
      <c r="W37" s="5">
        <f t="shared" si="8"/>
        <v>1312.2</v>
      </c>
      <c r="X37" s="5"/>
      <c r="Y37" s="5"/>
      <c r="Z37" s="5"/>
      <c r="AA37" s="1"/>
      <c r="AB37" s="1">
        <f t="shared" si="9"/>
        <v>10.999999999999998</v>
      </c>
      <c r="AC37" s="1">
        <f t="shared" si="10"/>
        <v>5.0731707317073162</v>
      </c>
      <c r="AD37" s="1">
        <v>165.2</v>
      </c>
      <c r="AE37" s="1">
        <v>188.2</v>
      </c>
      <c r="AF37" s="1">
        <v>176.8</v>
      </c>
      <c r="AG37" s="1">
        <v>175.6</v>
      </c>
      <c r="AH37" s="1">
        <v>146.4</v>
      </c>
      <c r="AI37" s="1">
        <v>174.8</v>
      </c>
      <c r="AJ37" s="1">
        <v>147.4</v>
      </c>
      <c r="AK37" s="1">
        <v>184</v>
      </c>
      <c r="AL37" s="1">
        <v>172.8</v>
      </c>
      <c r="AM37" s="1">
        <v>150.80000000000001</v>
      </c>
      <c r="AN37" s="1"/>
      <c r="AO37" s="1">
        <f t="shared" si="11"/>
        <v>525</v>
      </c>
      <c r="AP37" s="1">
        <f t="shared" si="12"/>
        <v>0</v>
      </c>
      <c r="AQ37" s="1">
        <f t="shared" si="13"/>
        <v>0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82</v>
      </c>
      <c r="B38" s="1" t="s">
        <v>38</v>
      </c>
      <c r="C38" s="1">
        <v>277.69200000000001</v>
      </c>
      <c r="D38" s="1">
        <v>496.38499999999999</v>
      </c>
      <c r="E38" s="1">
        <v>376.81</v>
      </c>
      <c r="F38" s="1">
        <v>252.33199999999999</v>
      </c>
      <c r="G38" s="8">
        <v>1</v>
      </c>
      <c r="H38" s="1">
        <v>45</v>
      </c>
      <c r="I38" s="1" t="s">
        <v>39</v>
      </c>
      <c r="J38" s="1"/>
      <c r="K38" s="1">
        <v>465.65499999999997</v>
      </c>
      <c r="L38" s="1">
        <f t="shared" ref="L38:L69" si="19">E38-K38</f>
        <v>-88.84499999999997</v>
      </c>
      <c r="M38" s="1">
        <f t="shared" si="6"/>
        <v>376.81</v>
      </c>
      <c r="N38" s="1"/>
      <c r="O38" s="1">
        <v>0</v>
      </c>
      <c r="P38" s="1">
        <v>0</v>
      </c>
      <c r="Q38" s="1">
        <v>286.23860000000002</v>
      </c>
      <c r="R38" s="1">
        <v>208.35059999999999</v>
      </c>
      <c r="S38" s="1">
        <f>IFERROR(VLOOKUP(A38,[1]Sheet!$A:$D,4,0),0)</f>
        <v>0</v>
      </c>
      <c r="T38" s="1">
        <f t="shared" ref="T38:T70" si="20">M38/5</f>
        <v>75.361999999999995</v>
      </c>
      <c r="U38" s="5">
        <f t="shared" si="18"/>
        <v>82.060799999999972</v>
      </c>
      <c r="V38" s="5">
        <f t="shared" si="7"/>
        <v>82.060799999999972</v>
      </c>
      <c r="W38" s="5">
        <f t="shared" si="8"/>
        <v>82.060799999999972</v>
      </c>
      <c r="X38" s="5"/>
      <c r="Y38" s="5"/>
      <c r="Z38" s="5"/>
      <c r="AA38" s="1"/>
      <c r="AB38" s="1">
        <f t="shared" si="9"/>
        <v>11</v>
      </c>
      <c r="AC38" s="1">
        <f t="shared" si="10"/>
        <v>9.9111117008571963</v>
      </c>
      <c r="AD38" s="1">
        <v>78.886200000000002</v>
      </c>
      <c r="AE38" s="1">
        <v>84.255600000000001</v>
      </c>
      <c r="AF38" s="1">
        <v>69.680800000000005</v>
      </c>
      <c r="AG38" s="1">
        <v>67.841800000000006</v>
      </c>
      <c r="AH38" s="1">
        <v>68.645200000000003</v>
      </c>
      <c r="AI38" s="1">
        <v>92.2624</v>
      </c>
      <c r="AJ38" s="1">
        <v>104.89400000000001</v>
      </c>
      <c r="AK38" s="1">
        <v>80.737399999999994</v>
      </c>
      <c r="AL38" s="1">
        <v>72.756</v>
      </c>
      <c r="AM38" s="1">
        <v>98.136600000000001</v>
      </c>
      <c r="AN38" s="1"/>
      <c r="AO38" s="1">
        <f t="shared" si="11"/>
        <v>82</v>
      </c>
      <c r="AP38" s="1">
        <f t="shared" si="12"/>
        <v>0</v>
      </c>
      <c r="AQ38" s="1">
        <f t="shared" si="13"/>
        <v>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83</v>
      </c>
      <c r="B39" s="1" t="s">
        <v>43</v>
      </c>
      <c r="C39" s="1"/>
      <c r="D39" s="1">
        <v>400</v>
      </c>
      <c r="E39" s="1">
        <v>167</v>
      </c>
      <c r="F39" s="1">
        <v>233</v>
      </c>
      <c r="G39" s="8">
        <v>0.1</v>
      </c>
      <c r="H39" s="1">
        <v>730</v>
      </c>
      <c r="I39" s="1" t="s">
        <v>39</v>
      </c>
      <c r="J39" s="1"/>
      <c r="K39" s="1">
        <v>168</v>
      </c>
      <c r="L39" s="1">
        <f t="shared" si="19"/>
        <v>-1</v>
      </c>
      <c r="M39" s="1">
        <f t="shared" si="6"/>
        <v>167</v>
      </c>
      <c r="N39" s="1"/>
      <c r="O39" s="1">
        <v>0</v>
      </c>
      <c r="P39" s="1">
        <v>0</v>
      </c>
      <c r="Q39" s="1">
        <v>0</v>
      </c>
      <c r="R39" s="1">
        <v>0</v>
      </c>
      <c r="S39" s="1">
        <f>IFERROR(VLOOKUP(A39,[1]Sheet!$A:$D,4,0),0)</f>
        <v>0</v>
      </c>
      <c r="T39" s="1">
        <f t="shared" si="20"/>
        <v>33.4</v>
      </c>
      <c r="U39" s="5">
        <f t="shared" si="18"/>
        <v>134.39999999999998</v>
      </c>
      <c r="V39" s="5">
        <f>Z39</f>
        <v>200</v>
      </c>
      <c r="W39" s="5">
        <f t="shared" si="8"/>
        <v>200</v>
      </c>
      <c r="X39" s="5"/>
      <c r="Y39" s="5"/>
      <c r="Z39" s="5">
        <v>200</v>
      </c>
      <c r="AA39" s="1" t="s">
        <v>166</v>
      </c>
      <c r="AB39" s="1">
        <f t="shared" si="9"/>
        <v>12.964071856287426</v>
      </c>
      <c r="AC39" s="1">
        <f t="shared" si="10"/>
        <v>6.976047904191617</v>
      </c>
      <c r="AD39" s="1">
        <v>21</v>
      </c>
      <c r="AE39" s="1">
        <v>20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0.30199999999999999</v>
      </c>
      <c r="AL39" s="1">
        <v>0.30199999999999999</v>
      </c>
      <c r="AM39" s="1">
        <v>0.2248</v>
      </c>
      <c r="AN39" s="1" t="s">
        <v>84</v>
      </c>
      <c r="AO39" s="1">
        <f t="shared" si="11"/>
        <v>20</v>
      </c>
      <c r="AP39" s="1">
        <f t="shared" si="12"/>
        <v>0</v>
      </c>
      <c r="AQ39" s="1">
        <f t="shared" si="13"/>
        <v>0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85</v>
      </c>
      <c r="B40" s="1" t="s">
        <v>43</v>
      </c>
      <c r="C40" s="1">
        <v>91</v>
      </c>
      <c r="D40" s="1">
        <v>464</v>
      </c>
      <c r="E40" s="1">
        <v>209</v>
      </c>
      <c r="F40" s="1">
        <v>166</v>
      </c>
      <c r="G40" s="8">
        <v>0.35</v>
      </c>
      <c r="H40" s="1">
        <v>40</v>
      </c>
      <c r="I40" s="1" t="s">
        <v>39</v>
      </c>
      <c r="J40" s="1"/>
      <c r="K40" s="1">
        <v>268</v>
      </c>
      <c r="L40" s="1">
        <f t="shared" si="19"/>
        <v>-59</v>
      </c>
      <c r="M40" s="1">
        <f t="shared" si="6"/>
        <v>197</v>
      </c>
      <c r="N40" s="1">
        <v>12</v>
      </c>
      <c r="O40" s="1">
        <v>0</v>
      </c>
      <c r="P40" s="1">
        <v>0</v>
      </c>
      <c r="Q40" s="1">
        <v>91.800000000000068</v>
      </c>
      <c r="R40" s="1">
        <v>118.1999999999999</v>
      </c>
      <c r="S40" s="1">
        <f>IFERROR(VLOOKUP(A40,[1]Sheet!$A:$D,4,0),0)</f>
        <v>0</v>
      </c>
      <c r="T40" s="1">
        <f t="shared" si="20"/>
        <v>39.4</v>
      </c>
      <c r="U40" s="5">
        <f t="shared" si="18"/>
        <v>57.399999999999977</v>
      </c>
      <c r="V40" s="5">
        <f t="shared" si="7"/>
        <v>57.399999999999977</v>
      </c>
      <c r="W40" s="5">
        <f t="shared" si="8"/>
        <v>57.399999999999977</v>
      </c>
      <c r="X40" s="5"/>
      <c r="Y40" s="5"/>
      <c r="Z40" s="5"/>
      <c r="AA40" s="1"/>
      <c r="AB40" s="1">
        <f t="shared" si="9"/>
        <v>11</v>
      </c>
      <c r="AC40" s="1">
        <f t="shared" si="10"/>
        <v>9.5431472081218285</v>
      </c>
      <c r="AD40" s="1">
        <v>42</v>
      </c>
      <c r="AE40" s="1">
        <v>44.2</v>
      </c>
      <c r="AF40" s="1">
        <v>44</v>
      </c>
      <c r="AG40" s="1">
        <v>41</v>
      </c>
      <c r="AH40" s="1">
        <v>36.4</v>
      </c>
      <c r="AI40" s="1">
        <v>37</v>
      </c>
      <c r="AJ40" s="1">
        <v>42.2</v>
      </c>
      <c r="AK40" s="1">
        <v>45.4</v>
      </c>
      <c r="AL40" s="1">
        <v>38</v>
      </c>
      <c r="AM40" s="1">
        <v>38.6</v>
      </c>
      <c r="AN40" s="1"/>
      <c r="AO40" s="1">
        <f t="shared" si="11"/>
        <v>20</v>
      </c>
      <c r="AP40" s="1">
        <f t="shared" si="12"/>
        <v>0</v>
      </c>
      <c r="AQ40" s="1">
        <f t="shared" si="13"/>
        <v>0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86</v>
      </c>
      <c r="B41" s="1" t="s">
        <v>38</v>
      </c>
      <c r="C41" s="1">
        <v>20.681999999999999</v>
      </c>
      <c r="D41" s="1">
        <v>43.646000000000001</v>
      </c>
      <c r="E41" s="1">
        <v>29.167999999999999</v>
      </c>
      <c r="F41" s="1">
        <v>33.017000000000003</v>
      </c>
      <c r="G41" s="8">
        <v>1</v>
      </c>
      <c r="H41" s="1">
        <v>40</v>
      </c>
      <c r="I41" s="1" t="s">
        <v>39</v>
      </c>
      <c r="J41" s="1"/>
      <c r="K41" s="1">
        <v>31.4</v>
      </c>
      <c r="L41" s="1">
        <f t="shared" si="19"/>
        <v>-2.2319999999999993</v>
      </c>
      <c r="M41" s="1">
        <f t="shared" si="6"/>
        <v>29.167999999999999</v>
      </c>
      <c r="N41" s="1"/>
      <c r="O41" s="1">
        <v>0</v>
      </c>
      <c r="P41" s="1">
        <v>0</v>
      </c>
      <c r="Q41" s="1">
        <v>0</v>
      </c>
      <c r="R41" s="1">
        <v>6.5878000000000014</v>
      </c>
      <c r="S41" s="1">
        <f>IFERROR(VLOOKUP(A41,[1]Sheet!$A:$D,4,0),0)</f>
        <v>0</v>
      </c>
      <c r="T41" s="1">
        <f t="shared" si="20"/>
        <v>5.8335999999999997</v>
      </c>
      <c r="U41" s="5">
        <f t="shared" si="18"/>
        <v>24.564799999999998</v>
      </c>
      <c r="V41" s="5">
        <f t="shared" si="7"/>
        <v>24.564799999999998</v>
      </c>
      <c r="W41" s="5">
        <f t="shared" si="8"/>
        <v>24.564799999999998</v>
      </c>
      <c r="X41" s="5"/>
      <c r="Y41" s="5"/>
      <c r="Z41" s="5"/>
      <c r="AA41" s="1"/>
      <c r="AB41" s="1">
        <f t="shared" si="9"/>
        <v>11.000000000000002</v>
      </c>
      <c r="AC41" s="1">
        <f t="shared" si="10"/>
        <v>6.7890839275918831</v>
      </c>
      <c r="AD41" s="1">
        <v>5.0637999999999996</v>
      </c>
      <c r="AE41" s="1">
        <v>4.4527999999999999</v>
      </c>
      <c r="AF41" s="1">
        <v>6.3346</v>
      </c>
      <c r="AG41" s="1">
        <v>6.1943999999999999</v>
      </c>
      <c r="AH41" s="1">
        <v>5.0190000000000001</v>
      </c>
      <c r="AI41" s="1">
        <v>5.9314</v>
      </c>
      <c r="AJ41" s="1">
        <v>3.8675999999999999</v>
      </c>
      <c r="AK41" s="1">
        <v>4.6436000000000002</v>
      </c>
      <c r="AL41" s="1">
        <v>6.4024000000000001</v>
      </c>
      <c r="AM41" s="1">
        <v>5.5293999999999999</v>
      </c>
      <c r="AN41" s="1"/>
      <c r="AO41" s="1">
        <f t="shared" si="11"/>
        <v>25</v>
      </c>
      <c r="AP41" s="1">
        <f t="shared" si="12"/>
        <v>0</v>
      </c>
      <c r="AQ41" s="1">
        <f t="shared" si="13"/>
        <v>0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87</v>
      </c>
      <c r="B42" s="1" t="s">
        <v>43</v>
      </c>
      <c r="C42" s="1">
        <v>164</v>
      </c>
      <c r="D42" s="1">
        <v>290</v>
      </c>
      <c r="E42" s="1">
        <v>376</v>
      </c>
      <c r="F42" s="1">
        <v>-31</v>
      </c>
      <c r="G42" s="8">
        <v>0.4</v>
      </c>
      <c r="H42" s="1">
        <v>40</v>
      </c>
      <c r="I42" s="1" t="s">
        <v>39</v>
      </c>
      <c r="J42" s="1"/>
      <c r="K42" s="1">
        <v>382</v>
      </c>
      <c r="L42" s="1">
        <f t="shared" si="19"/>
        <v>-6</v>
      </c>
      <c r="M42" s="1">
        <f t="shared" si="6"/>
        <v>280</v>
      </c>
      <c r="N42" s="1">
        <v>96</v>
      </c>
      <c r="O42" s="1">
        <v>95</v>
      </c>
      <c r="P42" s="1">
        <v>0</v>
      </c>
      <c r="Q42" s="1">
        <v>136</v>
      </c>
      <c r="R42" s="1">
        <v>102.2</v>
      </c>
      <c r="S42" s="1">
        <f>IFERROR(VLOOKUP(A42,[1]Sheet!$A:$D,4,0),0)</f>
        <v>58</v>
      </c>
      <c r="T42" s="1">
        <f t="shared" si="20"/>
        <v>56</v>
      </c>
      <c r="U42" s="5">
        <f>10*T42-R42-Q42-F42</f>
        <v>352.8</v>
      </c>
      <c r="V42" s="5">
        <f t="shared" si="7"/>
        <v>352.8</v>
      </c>
      <c r="W42" s="5">
        <f t="shared" si="8"/>
        <v>352.8</v>
      </c>
      <c r="X42" s="5"/>
      <c r="Y42" s="5"/>
      <c r="Z42" s="5"/>
      <c r="AA42" s="1"/>
      <c r="AB42" s="1">
        <f t="shared" si="9"/>
        <v>10</v>
      </c>
      <c r="AC42" s="1">
        <f t="shared" si="10"/>
        <v>3.6999999999999997</v>
      </c>
      <c r="AD42" s="1">
        <v>36.200000000000003</v>
      </c>
      <c r="AE42" s="1">
        <v>31</v>
      </c>
      <c r="AF42" s="1">
        <v>27.4</v>
      </c>
      <c r="AG42" s="1">
        <v>35</v>
      </c>
      <c r="AH42" s="1">
        <v>33.4</v>
      </c>
      <c r="AI42" s="1">
        <v>44.8</v>
      </c>
      <c r="AJ42" s="1">
        <v>27.2</v>
      </c>
      <c r="AK42" s="1">
        <v>36.200000000000003</v>
      </c>
      <c r="AL42" s="1">
        <v>46.4</v>
      </c>
      <c r="AM42" s="1">
        <v>51</v>
      </c>
      <c r="AN42" s="1"/>
      <c r="AO42" s="1">
        <f t="shared" si="11"/>
        <v>141</v>
      </c>
      <c r="AP42" s="1">
        <f t="shared" si="12"/>
        <v>0</v>
      </c>
      <c r="AQ42" s="1">
        <f t="shared" si="13"/>
        <v>0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88</v>
      </c>
      <c r="B43" s="1" t="s">
        <v>43</v>
      </c>
      <c r="C43" s="1">
        <v>268</v>
      </c>
      <c r="D43" s="1">
        <v>625</v>
      </c>
      <c r="E43" s="1">
        <v>594</v>
      </c>
      <c r="F43" s="1">
        <v>80</v>
      </c>
      <c r="G43" s="8">
        <v>0.4</v>
      </c>
      <c r="H43" s="1">
        <v>45</v>
      </c>
      <c r="I43" s="1" t="s">
        <v>39</v>
      </c>
      <c r="J43" s="1"/>
      <c r="K43" s="1">
        <v>596</v>
      </c>
      <c r="L43" s="1">
        <f t="shared" si="19"/>
        <v>-2</v>
      </c>
      <c r="M43" s="1">
        <f t="shared" si="6"/>
        <v>474</v>
      </c>
      <c r="N43" s="1">
        <v>120</v>
      </c>
      <c r="O43" s="1">
        <v>119</v>
      </c>
      <c r="P43" s="1">
        <v>0</v>
      </c>
      <c r="Q43" s="1">
        <v>304.5999999999998</v>
      </c>
      <c r="R43" s="1">
        <v>149.8000000000003</v>
      </c>
      <c r="S43" s="1">
        <f>IFERROR(VLOOKUP(A43,[1]Sheet!$A:$D,4,0),0)</f>
        <v>106</v>
      </c>
      <c r="T43" s="1">
        <f t="shared" si="20"/>
        <v>94.8</v>
      </c>
      <c r="U43" s="5">
        <f t="shared" si="18"/>
        <v>508.39999999999986</v>
      </c>
      <c r="V43" s="5">
        <f t="shared" si="7"/>
        <v>508.39999999999986</v>
      </c>
      <c r="W43" s="5">
        <f t="shared" si="8"/>
        <v>508.39999999999986</v>
      </c>
      <c r="X43" s="5"/>
      <c r="Y43" s="5"/>
      <c r="Z43" s="5"/>
      <c r="AA43" s="1"/>
      <c r="AB43" s="1">
        <f t="shared" si="9"/>
        <v>11</v>
      </c>
      <c r="AC43" s="1">
        <f t="shared" si="10"/>
        <v>5.637130801687765</v>
      </c>
      <c r="AD43" s="1">
        <v>74.400000000000006</v>
      </c>
      <c r="AE43" s="1">
        <v>75.599999999999994</v>
      </c>
      <c r="AF43" s="1">
        <v>68.400000000000006</v>
      </c>
      <c r="AG43" s="1">
        <v>75.400000000000006</v>
      </c>
      <c r="AH43" s="1">
        <v>71</v>
      </c>
      <c r="AI43" s="1">
        <v>84.8</v>
      </c>
      <c r="AJ43" s="1">
        <v>56.6</v>
      </c>
      <c r="AK43" s="1">
        <v>68.599999999999994</v>
      </c>
      <c r="AL43" s="1">
        <v>81</v>
      </c>
      <c r="AM43" s="1">
        <v>82</v>
      </c>
      <c r="AN43" s="1" t="s">
        <v>44</v>
      </c>
      <c r="AO43" s="1">
        <f t="shared" si="11"/>
        <v>203</v>
      </c>
      <c r="AP43" s="1">
        <f t="shared" si="12"/>
        <v>0</v>
      </c>
      <c r="AQ43" s="1">
        <f t="shared" si="13"/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89</v>
      </c>
      <c r="B44" s="1" t="s">
        <v>38</v>
      </c>
      <c r="C44" s="1">
        <v>61.625</v>
      </c>
      <c r="D44" s="1">
        <v>123.499</v>
      </c>
      <c r="E44" s="1">
        <v>98.900999999999996</v>
      </c>
      <c r="F44" s="1">
        <v>69.566000000000003</v>
      </c>
      <c r="G44" s="8">
        <v>1</v>
      </c>
      <c r="H44" s="1">
        <v>40</v>
      </c>
      <c r="I44" s="1" t="s">
        <v>39</v>
      </c>
      <c r="J44" s="1"/>
      <c r="K44" s="1">
        <v>115.532</v>
      </c>
      <c r="L44" s="1">
        <f t="shared" si="19"/>
        <v>-16.631</v>
      </c>
      <c r="M44" s="1">
        <f t="shared" si="6"/>
        <v>90.24</v>
      </c>
      <c r="N44" s="1">
        <v>8.6609999999999996</v>
      </c>
      <c r="O44" s="1">
        <v>0</v>
      </c>
      <c r="P44" s="1">
        <v>0</v>
      </c>
      <c r="Q44" s="1">
        <v>0</v>
      </c>
      <c r="R44" s="1">
        <v>31.577200000000001</v>
      </c>
      <c r="S44" s="1">
        <f>IFERROR(VLOOKUP(A44,[1]Sheet!$A:$D,4,0),0)</f>
        <v>0</v>
      </c>
      <c r="T44" s="1">
        <f t="shared" si="20"/>
        <v>18.047999999999998</v>
      </c>
      <c r="U44" s="5">
        <f t="shared" si="18"/>
        <v>97.384799999999984</v>
      </c>
      <c r="V44" s="5">
        <f t="shared" si="7"/>
        <v>97.384799999999984</v>
      </c>
      <c r="W44" s="5">
        <f t="shared" si="8"/>
        <v>97.384799999999984</v>
      </c>
      <c r="X44" s="5"/>
      <c r="Y44" s="5"/>
      <c r="Z44" s="5"/>
      <c r="AA44" s="1"/>
      <c r="AB44" s="1">
        <f t="shared" si="9"/>
        <v>11</v>
      </c>
      <c r="AC44" s="1">
        <f t="shared" si="10"/>
        <v>5.6041223404255325</v>
      </c>
      <c r="AD44" s="1">
        <v>14.3842</v>
      </c>
      <c r="AE44" s="1">
        <v>13.5288</v>
      </c>
      <c r="AF44" s="1">
        <v>17.506599999999999</v>
      </c>
      <c r="AG44" s="1">
        <v>16.439</v>
      </c>
      <c r="AH44" s="1">
        <v>15.675800000000001</v>
      </c>
      <c r="AI44" s="1">
        <v>10.059200000000001</v>
      </c>
      <c r="AJ44" s="1">
        <v>13.523400000000001</v>
      </c>
      <c r="AK44" s="1">
        <v>16.248799999999999</v>
      </c>
      <c r="AL44" s="1">
        <v>14.098599999999999</v>
      </c>
      <c r="AM44" s="1">
        <v>5.2694000000000001</v>
      </c>
      <c r="AN44" s="1"/>
      <c r="AO44" s="1">
        <f t="shared" si="11"/>
        <v>97</v>
      </c>
      <c r="AP44" s="1">
        <f t="shared" si="12"/>
        <v>0</v>
      </c>
      <c r="AQ44" s="1">
        <f t="shared" si="13"/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90</v>
      </c>
      <c r="B45" s="1" t="s">
        <v>43</v>
      </c>
      <c r="C45" s="1">
        <v>214</v>
      </c>
      <c r="D45" s="1">
        <v>615</v>
      </c>
      <c r="E45" s="1">
        <v>637</v>
      </c>
      <c r="F45" s="1">
        <v>23</v>
      </c>
      <c r="G45" s="8">
        <v>0.35</v>
      </c>
      <c r="H45" s="1">
        <v>40</v>
      </c>
      <c r="I45" s="1" t="s">
        <v>39</v>
      </c>
      <c r="J45" s="1"/>
      <c r="K45" s="1">
        <v>691</v>
      </c>
      <c r="L45" s="1">
        <f t="shared" si="19"/>
        <v>-54</v>
      </c>
      <c r="M45" s="1">
        <f t="shared" si="6"/>
        <v>589</v>
      </c>
      <c r="N45" s="1">
        <v>48</v>
      </c>
      <c r="O45" s="1">
        <v>0</v>
      </c>
      <c r="P45" s="1">
        <v>0</v>
      </c>
      <c r="Q45" s="1">
        <v>479.4000000000002</v>
      </c>
      <c r="R45" s="1">
        <v>241.1999999999997</v>
      </c>
      <c r="S45" s="1">
        <f>IFERROR(VLOOKUP(A45,[1]Sheet!$A:$D,4,0),0)</f>
        <v>0</v>
      </c>
      <c r="T45" s="1">
        <f t="shared" si="20"/>
        <v>117.8</v>
      </c>
      <c r="U45" s="5">
        <f t="shared" si="18"/>
        <v>552.20000000000016</v>
      </c>
      <c r="V45" s="5">
        <f t="shared" si="7"/>
        <v>552.20000000000016</v>
      </c>
      <c r="W45" s="5">
        <f t="shared" si="8"/>
        <v>552.20000000000016</v>
      </c>
      <c r="X45" s="5"/>
      <c r="Y45" s="5"/>
      <c r="Z45" s="5"/>
      <c r="AA45" s="1"/>
      <c r="AB45" s="1">
        <f t="shared" si="9"/>
        <v>11.000000000000002</v>
      </c>
      <c r="AC45" s="1">
        <f t="shared" si="10"/>
        <v>6.31239388794567</v>
      </c>
      <c r="AD45" s="1">
        <v>97.6</v>
      </c>
      <c r="AE45" s="1">
        <v>91</v>
      </c>
      <c r="AF45" s="1">
        <v>69.599999999999994</v>
      </c>
      <c r="AG45" s="1">
        <v>69.400000000000006</v>
      </c>
      <c r="AH45" s="1">
        <v>65.599999999999994</v>
      </c>
      <c r="AI45" s="1">
        <v>82.8</v>
      </c>
      <c r="AJ45" s="1">
        <v>83.2</v>
      </c>
      <c r="AK45" s="1">
        <v>72</v>
      </c>
      <c r="AL45" s="1">
        <v>72.8</v>
      </c>
      <c r="AM45" s="1">
        <v>55.6</v>
      </c>
      <c r="AN45" s="1" t="s">
        <v>72</v>
      </c>
      <c r="AO45" s="1">
        <f t="shared" si="11"/>
        <v>193</v>
      </c>
      <c r="AP45" s="1">
        <f t="shared" si="12"/>
        <v>0</v>
      </c>
      <c r="AQ45" s="1">
        <f t="shared" si="13"/>
        <v>0</v>
      </c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91</v>
      </c>
      <c r="B46" s="1" t="s">
        <v>43</v>
      </c>
      <c r="C46" s="1">
        <v>335</v>
      </c>
      <c r="D46" s="1">
        <v>547</v>
      </c>
      <c r="E46" s="1">
        <v>311</v>
      </c>
      <c r="F46" s="1">
        <v>336</v>
      </c>
      <c r="G46" s="8">
        <v>0.4</v>
      </c>
      <c r="H46" s="1">
        <v>40</v>
      </c>
      <c r="I46" s="1" t="s">
        <v>39</v>
      </c>
      <c r="J46" s="1"/>
      <c r="K46" s="1">
        <v>334</v>
      </c>
      <c r="L46" s="1">
        <f t="shared" si="19"/>
        <v>-23</v>
      </c>
      <c r="M46" s="1">
        <f t="shared" si="6"/>
        <v>311</v>
      </c>
      <c r="N46" s="1"/>
      <c r="O46" s="1">
        <v>0</v>
      </c>
      <c r="P46" s="1">
        <v>0</v>
      </c>
      <c r="Q46" s="1">
        <v>82.399999999999977</v>
      </c>
      <c r="R46" s="1">
        <v>112.2</v>
      </c>
      <c r="S46" s="1">
        <f>IFERROR(VLOOKUP(A46,[1]Sheet!$A:$D,4,0),0)</f>
        <v>0</v>
      </c>
      <c r="T46" s="1">
        <f t="shared" si="20"/>
        <v>62.2</v>
      </c>
      <c r="U46" s="5">
        <f t="shared" si="18"/>
        <v>153.60000000000002</v>
      </c>
      <c r="V46" s="5">
        <f t="shared" si="7"/>
        <v>153.60000000000002</v>
      </c>
      <c r="W46" s="5">
        <f t="shared" si="8"/>
        <v>153.60000000000002</v>
      </c>
      <c r="X46" s="5"/>
      <c r="Y46" s="5"/>
      <c r="Z46" s="5"/>
      <c r="AA46" s="1"/>
      <c r="AB46" s="1">
        <f t="shared" si="9"/>
        <v>11</v>
      </c>
      <c r="AC46" s="1">
        <f t="shared" si="10"/>
        <v>8.530546623794212</v>
      </c>
      <c r="AD46" s="1">
        <v>60.6</v>
      </c>
      <c r="AE46" s="1">
        <v>62.4</v>
      </c>
      <c r="AF46" s="1">
        <v>66.400000000000006</v>
      </c>
      <c r="AG46" s="1">
        <v>72.2</v>
      </c>
      <c r="AH46" s="1">
        <v>72.8</v>
      </c>
      <c r="AI46" s="1">
        <v>66</v>
      </c>
      <c r="AJ46" s="1">
        <v>68.599999999999994</v>
      </c>
      <c r="AK46" s="1">
        <v>74.599999999999994</v>
      </c>
      <c r="AL46" s="1">
        <v>70.8</v>
      </c>
      <c r="AM46" s="1">
        <v>58</v>
      </c>
      <c r="AN46" s="1" t="s">
        <v>44</v>
      </c>
      <c r="AO46" s="1">
        <f t="shared" si="11"/>
        <v>61</v>
      </c>
      <c r="AP46" s="1">
        <f t="shared" si="12"/>
        <v>0</v>
      </c>
      <c r="AQ46" s="1">
        <f t="shared" si="13"/>
        <v>0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92</v>
      </c>
      <c r="B47" s="1" t="s">
        <v>38</v>
      </c>
      <c r="C47" s="1">
        <v>279.83699999999999</v>
      </c>
      <c r="D47" s="1">
        <v>80.466999999999999</v>
      </c>
      <c r="E47" s="1">
        <v>229.30099999999999</v>
      </c>
      <c r="F47" s="1">
        <v>46.344000000000001</v>
      </c>
      <c r="G47" s="8">
        <v>1</v>
      </c>
      <c r="H47" s="1">
        <v>50</v>
      </c>
      <c r="I47" s="1" t="s">
        <v>39</v>
      </c>
      <c r="J47" s="1"/>
      <c r="K47" s="1">
        <v>276.56799999999998</v>
      </c>
      <c r="L47" s="1">
        <f t="shared" si="19"/>
        <v>-47.266999999999996</v>
      </c>
      <c r="M47" s="1">
        <f t="shared" si="6"/>
        <v>229.30099999999999</v>
      </c>
      <c r="N47" s="1"/>
      <c r="O47" s="1">
        <v>0</v>
      </c>
      <c r="P47" s="1">
        <v>0</v>
      </c>
      <c r="Q47" s="1">
        <v>0</v>
      </c>
      <c r="R47" s="1">
        <v>179.34039999999999</v>
      </c>
      <c r="S47" s="1">
        <f>IFERROR(VLOOKUP(A47,[1]Sheet!$A:$D,4,0),0)</f>
        <v>0</v>
      </c>
      <c r="T47" s="1">
        <f t="shared" si="20"/>
        <v>45.860199999999999</v>
      </c>
      <c r="U47" s="5">
        <f t="shared" si="18"/>
        <v>278.77780000000001</v>
      </c>
      <c r="V47" s="5">
        <f t="shared" si="7"/>
        <v>278.77780000000001</v>
      </c>
      <c r="W47" s="5">
        <f t="shared" si="8"/>
        <v>278.77780000000001</v>
      </c>
      <c r="X47" s="5"/>
      <c r="Y47" s="5"/>
      <c r="Z47" s="5"/>
      <c r="AA47" s="1"/>
      <c r="AB47" s="1">
        <f t="shared" si="9"/>
        <v>11</v>
      </c>
      <c r="AC47" s="1">
        <f t="shared" si="10"/>
        <v>4.9211385907606155</v>
      </c>
      <c r="AD47" s="1">
        <v>32.693399999999997</v>
      </c>
      <c r="AE47" s="1">
        <v>18.192799999999998</v>
      </c>
      <c r="AF47" s="1">
        <v>15.429399999999999</v>
      </c>
      <c r="AG47" s="1">
        <v>28.977399999999999</v>
      </c>
      <c r="AH47" s="1">
        <v>33.860999999999997</v>
      </c>
      <c r="AI47" s="1">
        <v>34.6</v>
      </c>
      <c r="AJ47" s="1">
        <v>19.715399999999999</v>
      </c>
      <c r="AK47" s="1">
        <v>22.6966</v>
      </c>
      <c r="AL47" s="1">
        <v>24.334399999999999</v>
      </c>
      <c r="AM47" s="1">
        <v>28.5488</v>
      </c>
      <c r="AN47" s="1"/>
      <c r="AO47" s="1">
        <f t="shared" si="11"/>
        <v>279</v>
      </c>
      <c r="AP47" s="1">
        <f t="shared" si="12"/>
        <v>0</v>
      </c>
      <c r="AQ47" s="1">
        <f t="shared" si="13"/>
        <v>0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93</v>
      </c>
      <c r="B48" s="1" t="s">
        <v>38</v>
      </c>
      <c r="C48" s="1">
        <v>654.923</v>
      </c>
      <c r="D48" s="1">
        <v>1309.05</v>
      </c>
      <c r="E48" s="1">
        <v>936.24199999999996</v>
      </c>
      <c r="F48" s="1">
        <v>335.59300000000002</v>
      </c>
      <c r="G48" s="8">
        <v>1</v>
      </c>
      <c r="H48" s="1">
        <v>50</v>
      </c>
      <c r="I48" s="1" t="s">
        <v>39</v>
      </c>
      <c r="J48" s="1"/>
      <c r="K48" s="1">
        <v>1271.1030000000001</v>
      </c>
      <c r="L48" s="1">
        <f t="shared" si="19"/>
        <v>-334.8610000000001</v>
      </c>
      <c r="M48" s="1">
        <f t="shared" si="6"/>
        <v>881.84299999999996</v>
      </c>
      <c r="N48" s="1">
        <v>54.399000000000001</v>
      </c>
      <c r="O48" s="1">
        <v>0</v>
      </c>
      <c r="P48" s="1">
        <v>40</v>
      </c>
      <c r="Q48" s="1">
        <v>497.47546200000011</v>
      </c>
      <c r="R48" s="1">
        <v>896.72533800000019</v>
      </c>
      <c r="S48" s="1">
        <f>IFERROR(VLOOKUP(A48,[1]Sheet!$A:$D,4,0),0)</f>
        <v>0</v>
      </c>
      <c r="T48" s="1">
        <f t="shared" si="20"/>
        <v>176.36859999999999</v>
      </c>
      <c r="U48" s="5">
        <f t="shared" si="18"/>
        <v>210.26079999999962</v>
      </c>
      <c r="V48" s="5">
        <f t="shared" si="7"/>
        <v>210.26079999999962</v>
      </c>
      <c r="W48" s="5">
        <f t="shared" si="8"/>
        <v>210.26079999999962</v>
      </c>
      <c r="X48" s="5"/>
      <c r="Y48" s="5">
        <f>$Y$1*T48</f>
        <v>245.15235399999997</v>
      </c>
      <c r="Z48" s="5"/>
      <c r="AA48" s="1"/>
      <c r="AB48" s="1">
        <f t="shared" si="9"/>
        <v>11</v>
      </c>
      <c r="AC48" s="1">
        <f t="shared" si="10"/>
        <v>9.8078331403662578</v>
      </c>
      <c r="AD48" s="1">
        <v>191.1208</v>
      </c>
      <c r="AE48" s="1">
        <v>162.3288</v>
      </c>
      <c r="AF48" s="1">
        <v>136.67160000000001</v>
      </c>
      <c r="AG48" s="1">
        <v>165.9898</v>
      </c>
      <c r="AH48" s="1">
        <v>159.1568</v>
      </c>
      <c r="AI48" s="1">
        <v>165.74539999999999</v>
      </c>
      <c r="AJ48" s="1">
        <v>183.6978</v>
      </c>
      <c r="AK48" s="1">
        <v>180.4128</v>
      </c>
      <c r="AL48" s="1">
        <v>162.38640000000001</v>
      </c>
      <c r="AM48" s="1">
        <v>140.46619999999999</v>
      </c>
      <c r="AN48" s="1"/>
      <c r="AO48" s="1">
        <f t="shared" si="11"/>
        <v>210</v>
      </c>
      <c r="AP48" s="1">
        <f t="shared" si="12"/>
        <v>0</v>
      </c>
      <c r="AQ48" s="1">
        <f t="shared" si="13"/>
        <v>245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0" t="s">
        <v>94</v>
      </c>
      <c r="B49" s="10" t="s">
        <v>38</v>
      </c>
      <c r="C49" s="10"/>
      <c r="D49" s="10"/>
      <c r="E49" s="10"/>
      <c r="F49" s="10"/>
      <c r="G49" s="11">
        <v>0</v>
      </c>
      <c r="H49" s="10">
        <v>40</v>
      </c>
      <c r="I49" s="10" t="s">
        <v>39</v>
      </c>
      <c r="J49" s="10"/>
      <c r="K49" s="10"/>
      <c r="L49" s="10">
        <f t="shared" si="19"/>
        <v>0</v>
      </c>
      <c r="M49" s="10">
        <f t="shared" si="6"/>
        <v>0</v>
      </c>
      <c r="N49" s="10"/>
      <c r="O49" s="10">
        <v>0</v>
      </c>
      <c r="P49" s="10">
        <v>0</v>
      </c>
      <c r="Q49" s="10">
        <v>0</v>
      </c>
      <c r="R49" s="10">
        <v>0</v>
      </c>
      <c r="S49" s="10">
        <f>IFERROR(VLOOKUP(A49,[1]Sheet!$A:$D,4,0),0)</f>
        <v>0</v>
      </c>
      <c r="T49" s="10">
        <f t="shared" si="20"/>
        <v>0</v>
      </c>
      <c r="U49" s="12"/>
      <c r="V49" s="5">
        <f t="shared" si="7"/>
        <v>0</v>
      </c>
      <c r="W49" s="5">
        <f t="shared" si="8"/>
        <v>0</v>
      </c>
      <c r="X49" s="5"/>
      <c r="Y49" s="5"/>
      <c r="Z49" s="12"/>
      <c r="AA49" s="10"/>
      <c r="AB49" s="1" t="e">
        <f t="shared" si="9"/>
        <v>#DIV/0!</v>
      </c>
      <c r="AC49" s="10" t="e">
        <f t="shared" si="10"/>
        <v>#DIV/0!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 t="s">
        <v>58</v>
      </c>
      <c r="AO49" s="1">
        <f t="shared" si="11"/>
        <v>0</v>
      </c>
      <c r="AP49" s="1">
        <f t="shared" si="12"/>
        <v>0</v>
      </c>
      <c r="AQ49" s="1">
        <f t="shared" si="13"/>
        <v>0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95</v>
      </c>
      <c r="B50" s="1" t="s">
        <v>43</v>
      </c>
      <c r="C50" s="1">
        <v>47</v>
      </c>
      <c r="D50" s="1">
        <v>198</v>
      </c>
      <c r="E50" s="1">
        <v>148</v>
      </c>
      <c r="F50" s="1">
        <v>59</v>
      </c>
      <c r="G50" s="8">
        <v>0.45</v>
      </c>
      <c r="H50" s="1">
        <v>50</v>
      </c>
      <c r="I50" s="1" t="s">
        <v>39</v>
      </c>
      <c r="J50" s="1"/>
      <c r="K50" s="1">
        <v>189</v>
      </c>
      <c r="L50" s="1">
        <f t="shared" si="19"/>
        <v>-41</v>
      </c>
      <c r="M50" s="1">
        <f t="shared" si="6"/>
        <v>148</v>
      </c>
      <c r="N50" s="1"/>
      <c r="O50" s="1">
        <v>0</v>
      </c>
      <c r="P50" s="1">
        <v>0</v>
      </c>
      <c r="Q50" s="1">
        <v>257</v>
      </c>
      <c r="R50" s="1">
        <v>176.6</v>
      </c>
      <c r="S50" s="1">
        <f>IFERROR(VLOOKUP(A50,[1]Sheet!$A:$D,4,0),0)</f>
        <v>0</v>
      </c>
      <c r="T50" s="1">
        <f t="shared" si="20"/>
        <v>29.6</v>
      </c>
      <c r="U50" s="5"/>
      <c r="V50" s="5">
        <f t="shared" si="7"/>
        <v>0</v>
      </c>
      <c r="W50" s="5">
        <f t="shared" si="8"/>
        <v>0</v>
      </c>
      <c r="X50" s="5"/>
      <c r="Y50" s="5"/>
      <c r="Z50" s="5"/>
      <c r="AA50" s="1"/>
      <c r="AB50" s="1">
        <f t="shared" si="9"/>
        <v>16.641891891891891</v>
      </c>
      <c r="AC50" s="1">
        <f t="shared" si="10"/>
        <v>16.641891891891891</v>
      </c>
      <c r="AD50" s="1">
        <v>48.6</v>
      </c>
      <c r="AE50" s="1">
        <v>44.8</v>
      </c>
      <c r="AF50" s="1">
        <v>30.8</v>
      </c>
      <c r="AG50" s="1">
        <v>31.2</v>
      </c>
      <c r="AH50" s="1">
        <v>30.4</v>
      </c>
      <c r="AI50" s="1">
        <v>32.680199999999999</v>
      </c>
      <c r="AJ50" s="1">
        <v>31.880199999999999</v>
      </c>
      <c r="AK50" s="1">
        <v>40.200000000000003</v>
      </c>
      <c r="AL50" s="1">
        <v>46.8</v>
      </c>
      <c r="AM50" s="1">
        <v>35.4</v>
      </c>
      <c r="AN50" s="1" t="s">
        <v>44</v>
      </c>
      <c r="AO50" s="1">
        <f t="shared" si="11"/>
        <v>0</v>
      </c>
      <c r="AP50" s="1">
        <f t="shared" si="12"/>
        <v>0</v>
      </c>
      <c r="AQ50" s="1">
        <f t="shared" si="13"/>
        <v>0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96</v>
      </c>
      <c r="B51" s="1" t="s">
        <v>43</v>
      </c>
      <c r="C51" s="1">
        <v>20</v>
      </c>
      <c r="D51" s="1">
        <v>53</v>
      </c>
      <c r="E51" s="1">
        <v>54</v>
      </c>
      <c r="F51" s="1">
        <v>-3</v>
      </c>
      <c r="G51" s="8">
        <v>0.4</v>
      </c>
      <c r="H51" s="1">
        <v>40</v>
      </c>
      <c r="I51" s="1" t="s">
        <v>39</v>
      </c>
      <c r="J51" s="1"/>
      <c r="K51" s="1">
        <v>58</v>
      </c>
      <c r="L51" s="1">
        <f t="shared" si="19"/>
        <v>-4</v>
      </c>
      <c r="M51" s="1">
        <f t="shared" si="6"/>
        <v>54</v>
      </c>
      <c r="N51" s="1"/>
      <c r="O51" s="1">
        <v>0</v>
      </c>
      <c r="P51" s="1">
        <v>0</v>
      </c>
      <c r="Q51" s="1">
        <v>28.599999999999991</v>
      </c>
      <c r="R51" s="1">
        <v>47.200000000000017</v>
      </c>
      <c r="S51" s="1">
        <f>IFERROR(VLOOKUP(A51,[1]Sheet!$A:$D,4,0),0)</f>
        <v>0</v>
      </c>
      <c r="T51" s="1">
        <f t="shared" si="20"/>
        <v>10.8</v>
      </c>
      <c r="U51" s="5">
        <f t="shared" ref="U51:U65" si="21">11*T51-R51-Q51-F51</f>
        <v>46</v>
      </c>
      <c r="V51" s="5">
        <f t="shared" si="7"/>
        <v>46</v>
      </c>
      <c r="W51" s="5">
        <f t="shared" si="8"/>
        <v>46</v>
      </c>
      <c r="X51" s="5"/>
      <c r="Y51" s="5"/>
      <c r="Z51" s="5"/>
      <c r="AA51" s="1"/>
      <c r="AB51" s="1">
        <f t="shared" si="9"/>
        <v>11</v>
      </c>
      <c r="AC51" s="1">
        <f t="shared" si="10"/>
        <v>6.7407407407407414</v>
      </c>
      <c r="AD51" s="1">
        <v>9.8000000000000007</v>
      </c>
      <c r="AE51" s="1">
        <v>8.1999999999999993</v>
      </c>
      <c r="AF51" s="1">
        <v>8</v>
      </c>
      <c r="AG51" s="1">
        <v>7</v>
      </c>
      <c r="AH51" s="1">
        <v>7.6</v>
      </c>
      <c r="AI51" s="1">
        <v>8.1999999999999993</v>
      </c>
      <c r="AJ51" s="1">
        <v>5.2</v>
      </c>
      <c r="AK51" s="1">
        <v>10.6</v>
      </c>
      <c r="AL51" s="1">
        <v>11.8</v>
      </c>
      <c r="AM51" s="1">
        <v>6.8</v>
      </c>
      <c r="AN51" s="1"/>
      <c r="AO51" s="1">
        <f t="shared" si="11"/>
        <v>18</v>
      </c>
      <c r="AP51" s="1">
        <f t="shared" si="12"/>
        <v>0</v>
      </c>
      <c r="AQ51" s="1">
        <f t="shared" si="13"/>
        <v>0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97</v>
      </c>
      <c r="B52" s="1" t="s">
        <v>43</v>
      </c>
      <c r="C52" s="1">
        <v>61</v>
      </c>
      <c r="D52" s="1">
        <v>9</v>
      </c>
      <c r="E52" s="1">
        <v>45</v>
      </c>
      <c r="F52" s="1">
        <v>-1</v>
      </c>
      <c r="G52" s="8">
        <v>0.4</v>
      </c>
      <c r="H52" s="1">
        <v>40</v>
      </c>
      <c r="I52" s="1" t="s">
        <v>39</v>
      </c>
      <c r="J52" s="1"/>
      <c r="K52" s="1">
        <v>52</v>
      </c>
      <c r="L52" s="1">
        <f t="shared" si="19"/>
        <v>-7</v>
      </c>
      <c r="M52" s="1">
        <f t="shared" si="6"/>
        <v>45</v>
      </c>
      <c r="N52" s="1"/>
      <c r="O52" s="1">
        <v>0</v>
      </c>
      <c r="P52" s="1">
        <v>0</v>
      </c>
      <c r="Q52" s="1">
        <v>45.599999999999987</v>
      </c>
      <c r="R52" s="1">
        <v>61.800000000000011</v>
      </c>
      <c r="S52" s="1">
        <f>IFERROR(VLOOKUP(A52,[1]Sheet!$A:$D,4,0),0)</f>
        <v>0</v>
      </c>
      <c r="T52" s="1">
        <f t="shared" si="20"/>
        <v>9</v>
      </c>
      <c r="U52" s="5"/>
      <c r="V52" s="5">
        <f t="shared" si="7"/>
        <v>0</v>
      </c>
      <c r="W52" s="5">
        <f t="shared" si="8"/>
        <v>0</v>
      </c>
      <c r="X52" s="5"/>
      <c r="Y52" s="5"/>
      <c r="Z52" s="5"/>
      <c r="AA52" s="1"/>
      <c r="AB52" s="1">
        <f t="shared" si="9"/>
        <v>11.822222222222223</v>
      </c>
      <c r="AC52" s="1">
        <f t="shared" si="10"/>
        <v>11.822222222222223</v>
      </c>
      <c r="AD52" s="1">
        <v>11.4</v>
      </c>
      <c r="AE52" s="1">
        <v>9.6</v>
      </c>
      <c r="AF52" s="1">
        <v>7.4</v>
      </c>
      <c r="AG52" s="1">
        <v>7</v>
      </c>
      <c r="AH52" s="1">
        <v>11.2</v>
      </c>
      <c r="AI52" s="1">
        <v>10.199999999999999</v>
      </c>
      <c r="AJ52" s="1">
        <v>4.8</v>
      </c>
      <c r="AK52" s="1">
        <v>9.6</v>
      </c>
      <c r="AL52" s="1">
        <v>11.8</v>
      </c>
      <c r="AM52" s="1">
        <v>5.8</v>
      </c>
      <c r="AN52" s="1" t="s">
        <v>98</v>
      </c>
      <c r="AO52" s="1">
        <f t="shared" si="11"/>
        <v>0</v>
      </c>
      <c r="AP52" s="1">
        <f t="shared" si="12"/>
        <v>0</v>
      </c>
      <c r="AQ52" s="1">
        <f t="shared" si="13"/>
        <v>0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99</v>
      </c>
      <c r="B53" s="1" t="s">
        <v>38</v>
      </c>
      <c r="C53" s="1">
        <v>166.21199999999999</v>
      </c>
      <c r="D53" s="1">
        <v>378.04399999999998</v>
      </c>
      <c r="E53" s="1">
        <v>301.81</v>
      </c>
      <c r="F53" s="1">
        <v>70.606999999999999</v>
      </c>
      <c r="G53" s="8">
        <v>1</v>
      </c>
      <c r="H53" s="1">
        <v>50</v>
      </c>
      <c r="I53" s="1" t="s">
        <v>39</v>
      </c>
      <c r="J53" s="1"/>
      <c r="K53" s="1">
        <v>358.06400000000002</v>
      </c>
      <c r="L53" s="1">
        <f t="shared" si="19"/>
        <v>-56.254000000000019</v>
      </c>
      <c r="M53" s="1">
        <f t="shared" si="6"/>
        <v>226.43700000000001</v>
      </c>
      <c r="N53" s="1">
        <v>75.373000000000005</v>
      </c>
      <c r="O53" s="1">
        <v>0</v>
      </c>
      <c r="P53" s="1">
        <v>60</v>
      </c>
      <c r="Q53" s="1">
        <v>222.29299999999989</v>
      </c>
      <c r="R53" s="1">
        <v>70.033400000000199</v>
      </c>
      <c r="S53" s="1">
        <f>IFERROR(VLOOKUP(A53,[1]Sheet!$A:$D,4,0),0)</f>
        <v>0</v>
      </c>
      <c r="T53" s="1">
        <f t="shared" si="20"/>
        <v>45.287400000000005</v>
      </c>
      <c r="U53" s="5">
        <f t="shared" si="21"/>
        <v>135.22799999999998</v>
      </c>
      <c r="V53" s="5">
        <f t="shared" si="7"/>
        <v>135.22799999999998</v>
      </c>
      <c r="W53" s="5">
        <f t="shared" si="8"/>
        <v>135.22799999999998</v>
      </c>
      <c r="X53" s="5"/>
      <c r="Y53" s="5"/>
      <c r="Z53" s="5"/>
      <c r="AA53" s="1"/>
      <c r="AB53" s="1">
        <f t="shared" si="9"/>
        <v>11</v>
      </c>
      <c r="AC53" s="1">
        <f t="shared" si="10"/>
        <v>8.0140038951231478</v>
      </c>
      <c r="AD53" s="1">
        <v>48.144399999999997</v>
      </c>
      <c r="AE53" s="1">
        <v>51.774399999999993</v>
      </c>
      <c r="AF53" s="1">
        <v>41.638399999999997</v>
      </c>
      <c r="AG53" s="1">
        <v>33.216000000000001</v>
      </c>
      <c r="AH53" s="1">
        <v>35.786799999999999</v>
      </c>
      <c r="AI53" s="1">
        <v>44.694000000000003</v>
      </c>
      <c r="AJ53" s="1">
        <v>54.454600000000013</v>
      </c>
      <c r="AK53" s="1">
        <v>44.6708</v>
      </c>
      <c r="AL53" s="1">
        <v>34.922400000000003</v>
      </c>
      <c r="AM53" s="1">
        <v>40.604799999999997</v>
      </c>
      <c r="AN53" s="1"/>
      <c r="AO53" s="1">
        <f t="shared" si="11"/>
        <v>135</v>
      </c>
      <c r="AP53" s="1">
        <f t="shared" si="12"/>
        <v>0</v>
      </c>
      <c r="AQ53" s="1">
        <f t="shared" si="13"/>
        <v>0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100</v>
      </c>
      <c r="B54" s="1" t="s">
        <v>43</v>
      </c>
      <c r="C54" s="1">
        <v>8</v>
      </c>
      <c r="D54" s="1">
        <v>400</v>
      </c>
      <c r="E54" s="1">
        <v>139</v>
      </c>
      <c r="F54" s="1">
        <v>269</v>
      </c>
      <c r="G54" s="8">
        <v>0.1</v>
      </c>
      <c r="H54" s="1">
        <v>730</v>
      </c>
      <c r="I54" s="1" t="s">
        <v>39</v>
      </c>
      <c r="J54" s="1"/>
      <c r="K54" s="1">
        <v>155</v>
      </c>
      <c r="L54" s="1">
        <f t="shared" si="19"/>
        <v>-16</v>
      </c>
      <c r="M54" s="1">
        <f t="shared" si="6"/>
        <v>139</v>
      </c>
      <c r="N54" s="1"/>
      <c r="O54" s="1">
        <v>0</v>
      </c>
      <c r="P54" s="1">
        <v>0</v>
      </c>
      <c r="Q54" s="1">
        <v>0</v>
      </c>
      <c r="R54" s="1">
        <v>0</v>
      </c>
      <c r="S54" s="1">
        <f>IFERROR(VLOOKUP(A54,[1]Sheet!$A:$D,4,0),0)</f>
        <v>0</v>
      </c>
      <c r="T54" s="1">
        <f t="shared" si="20"/>
        <v>27.8</v>
      </c>
      <c r="U54" s="5">
        <f t="shared" si="21"/>
        <v>36.800000000000011</v>
      </c>
      <c r="V54" s="5">
        <f>Z54</f>
        <v>50</v>
      </c>
      <c r="W54" s="5">
        <f t="shared" si="8"/>
        <v>50</v>
      </c>
      <c r="X54" s="5"/>
      <c r="Y54" s="5"/>
      <c r="Z54" s="5">
        <v>50</v>
      </c>
      <c r="AA54" s="1" t="s">
        <v>166</v>
      </c>
      <c r="AB54" s="1">
        <f t="shared" si="9"/>
        <v>11.474820143884891</v>
      </c>
      <c r="AC54" s="1">
        <f t="shared" si="10"/>
        <v>9.6762589928057547</v>
      </c>
      <c r="AD54" s="1">
        <v>21</v>
      </c>
      <c r="AE54" s="1">
        <v>18.399999999999999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0.30199999999999999</v>
      </c>
      <c r="AL54" s="1">
        <v>0.30199999999999999</v>
      </c>
      <c r="AM54" s="1">
        <v>0.2248</v>
      </c>
      <c r="AN54" s="1" t="s">
        <v>84</v>
      </c>
      <c r="AO54" s="1">
        <f t="shared" si="11"/>
        <v>5</v>
      </c>
      <c r="AP54" s="1">
        <f t="shared" si="12"/>
        <v>0</v>
      </c>
      <c r="AQ54" s="1">
        <f t="shared" si="13"/>
        <v>0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101</v>
      </c>
      <c r="B55" s="1" t="s">
        <v>38</v>
      </c>
      <c r="C55" s="1">
        <v>728.99599999999998</v>
      </c>
      <c r="D55" s="1">
        <v>1127.547</v>
      </c>
      <c r="E55" s="1">
        <v>808.80899999999997</v>
      </c>
      <c r="F55" s="1">
        <v>518.99400000000003</v>
      </c>
      <c r="G55" s="8">
        <v>1</v>
      </c>
      <c r="H55" s="1">
        <v>50</v>
      </c>
      <c r="I55" s="1" t="s">
        <v>39</v>
      </c>
      <c r="J55" s="1"/>
      <c r="K55" s="1">
        <v>1063.0329999999999</v>
      </c>
      <c r="L55" s="1">
        <f t="shared" si="19"/>
        <v>-254.22399999999993</v>
      </c>
      <c r="M55" s="1">
        <f t="shared" si="6"/>
        <v>798.14299999999992</v>
      </c>
      <c r="N55" s="1">
        <v>10.666</v>
      </c>
      <c r="O55" s="1">
        <v>0</v>
      </c>
      <c r="P55" s="1">
        <v>0</v>
      </c>
      <c r="Q55" s="1">
        <v>371.64635500000003</v>
      </c>
      <c r="R55" s="1">
        <v>670.99464499999999</v>
      </c>
      <c r="S55" s="1">
        <f>IFERROR(VLOOKUP(A55,[1]Sheet!$A:$D,4,0),0)</f>
        <v>0</v>
      </c>
      <c r="T55" s="1">
        <f t="shared" si="20"/>
        <v>159.62859999999998</v>
      </c>
      <c r="U55" s="5">
        <f t="shared" si="21"/>
        <v>194.27959999999973</v>
      </c>
      <c r="V55" s="5">
        <f t="shared" si="7"/>
        <v>194.27959999999973</v>
      </c>
      <c r="W55" s="5">
        <f t="shared" si="8"/>
        <v>194.27959999999973</v>
      </c>
      <c r="X55" s="5"/>
      <c r="Y55" s="5">
        <f>$Y$1*T55</f>
        <v>221.88375399999995</v>
      </c>
      <c r="Z55" s="5"/>
      <c r="AA55" s="1"/>
      <c r="AB55" s="1">
        <f t="shared" si="9"/>
        <v>10.999999999999998</v>
      </c>
      <c r="AC55" s="1">
        <f t="shared" si="10"/>
        <v>9.7829273701579798</v>
      </c>
      <c r="AD55" s="1">
        <v>172.65100000000001</v>
      </c>
      <c r="AE55" s="1">
        <v>155.28899999999999</v>
      </c>
      <c r="AF55" s="1">
        <v>116.9066</v>
      </c>
      <c r="AG55" s="1">
        <v>140.0376</v>
      </c>
      <c r="AH55" s="1">
        <v>152.10599999999999</v>
      </c>
      <c r="AI55" s="1">
        <v>144.9606</v>
      </c>
      <c r="AJ55" s="1">
        <v>137.3058</v>
      </c>
      <c r="AK55" s="1">
        <v>138.27180000000001</v>
      </c>
      <c r="AL55" s="1">
        <v>137.29599999999999</v>
      </c>
      <c r="AM55" s="1">
        <v>134.53819999999999</v>
      </c>
      <c r="AN55" s="1"/>
      <c r="AO55" s="1">
        <f t="shared" si="11"/>
        <v>194</v>
      </c>
      <c r="AP55" s="1">
        <f t="shared" si="12"/>
        <v>0</v>
      </c>
      <c r="AQ55" s="1">
        <f t="shared" si="13"/>
        <v>222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102</v>
      </c>
      <c r="B56" s="1" t="s">
        <v>38</v>
      </c>
      <c r="C56" s="1">
        <v>57.966999999999999</v>
      </c>
      <c r="D56" s="1">
        <v>246.33699999999999</v>
      </c>
      <c r="E56" s="1">
        <v>114.328</v>
      </c>
      <c r="F56" s="1">
        <v>116.074</v>
      </c>
      <c r="G56" s="8">
        <v>1</v>
      </c>
      <c r="H56" s="1">
        <v>50</v>
      </c>
      <c r="I56" s="1" t="s">
        <v>39</v>
      </c>
      <c r="J56" s="1"/>
      <c r="K56" s="1">
        <v>111.11799999999999</v>
      </c>
      <c r="L56" s="1">
        <f t="shared" si="19"/>
        <v>3.210000000000008</v>
      </c>
      <c r="M56" s="1">
        <f t="shared" si="6"/>
        <v>71.31</v>
      </c>
      <c r="N56" s="1">
        <v>43.018000000000001</v>
      </c>
      <c r="O56" s="1">
        <v>0</v>
      </c>
      <c r="P56" s="1">
        <v>0</v>
      </c>
      <c r="Q56" s="1">
        <v>0</v>
      </c>
      <c r="R56" s="1">
        <v>0</v>
      </c>
      <c r="S56" s="1">
        <f>IFERROR(VLOOKUP(A56,[1]Sheet!$A:$D,4,0),0)</f>
        <v>0</v>
      </c>
      <c r="T56" s="1">
        <f t="shared" si="20"/>
        <v>14.262</v>
      </c>
      <c r="U56" s="5">
        <f t="shared" si="21"/>
        <v>40.808000000000007</v>
      </c>
      <c r="V56" s="5">
        <f t="shared" si="7"/>
        <v>40.808000000000007</v>
      </c>
      <c r="W56" s="5">
        <f t="shared" si="8"/>
        <v>40.808000000000007</v>
      </c>
      <c r="X56" s="5"/>
      <c r="Y56" s="5"/>
      <c r="Z56" s="5"/>
      <c r="AA56" s="1"/>
      <c r="AB56" s="1">
        <f t="shared" si="9"/>
        <v>11</v>
      </c>
      <c r="AC56" s="1">
        <f t="shared" si="10"/>
        <v>8.138690225774786</v>
      </c>
      <c r="AD56" s="1">
        <v>5.3932000000000002</v>
      </c>
      <c r="AE56" s="1">
        <v>18.838999999999999</v>
      </c>
      <c r="AF56" s="1">
        <v>21.084599999999998</v>
      </c>
      <c r="AG56" s="1">
        <v>15.9986</v>
      </c>
      <c r="AH56" s="1">
        <v>11.0952</v>
      </c>
      <c r="AI56" s="1">
        <v>17.181999999999999</v>
      </c>
      <c r="AJ56" s="1">
        <v>25.186399999999999</v>
      </c>
      <c r="AK56" s="1">
        <v>4.3163999999999998</v>
      </c>
      <c r="AL56" s="1">
        <v>5.9676</v>
      </c>
      <c r="AM56" s="1">
        <v>25.695</v>
      </c>
      <c r="AN56" s="1" t="s">
        <v>103</v>
      </c>
      <c r="AO56" s="1">
        <f t="shared" si="11"/>
        <v>41</v>
      </c>
      <c r="AP56" s="1">
        <f t="shared" si="12"/>
        <v>0</v>
      </c>
      <c r="AQ56" s="1">
        <f t="shared" si="13"/>
        <v>0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104</v>
      </c>
      <c r="B57" s="1" t="s">
        <v>43</v>
      </c>
      <c r="C57" s="1">
        <v>4</v>
      </c>
      <c r="D57" s="1">
        <v>400</v>
      </c>
      <c r="E57" s="1">
        <v>139</v>
      </c>
      <c r="F57" s="1">
        <v>265</v>
      </c>
      <c r="G57" s="8">
        <v>0.1</v>
      </c>
      <c r="H57" s="1">
        <v>730</v>
      </c>
      <c r="I57" s="1" t="s">
        <v>39</v>
      </c>
      <c r="J57" s="1"/>
      <c r="K57" s="1">
        <v>155</v>
      </c>
      <c r="L57" s="1">
        <f t="shared" si="19"/>
        <v>-16</v>
      </c>
      <c r="M57" s="1">
        <f t="shared" si="6"/>
        <v>139</v>
      </c>
      <c r="N57" s="1"/>
      <c r="O57" s="1">
        <v>0</v>
      </c>
      <c r="P57" s="1">
        <v>0</v>
      </c>
      <c r="Q57" s="1">
        <v>0</v>
      </c>
      <c r="R57" s="1">
        <v>0</v>
      </c>
      <c r="S57" s="1">
        <f>IFERROR(VLOOKUP(A57,[1]Sheet!$A:$D,4,0),0)</f>
        <v>0</v>
      </c>
      <c r="T57" s="1">
        <f t="shared" si="20"/>
        <v>27.8</v>
      </c>
      <c r="U57" s="5">
        <f t="shared" si="21"/>
        <v>40.800000000000011</v>
      </c>
      <c r="V57" s="5">
        <f>Z57</f>
        <v>50</v>
      </c>
      <c r="W57" s="5">
        <f t="shared" si="8"/>
        <v>50</v>
      </c>
      <c r="X57" s="5"/>
      <c r="Y57" s="5"/>
      <c r="Z57" s="5">
        <v>50</v>
      </c>
      <c r="AA57" s="1" t="s">
        <v>166</v>
      </c>
      <c r="AB57" s="1">
        <f t="shared" si="9"/>
        <v>11.330935251798561</v>
      </c>
      <c r="AC57" s="1">
        <f t="shared" si="10"/>
        <v>9.5323741007194247</v>
      </c>
      <c r="AD57" s="1">
        <v>21</v>
      </c>
      <c r="AE57" s="1">
        <v>19.2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0.30199999999999999</v>
      </c>
      <c r="AL57" s="1">
        <v>0.30199999999999999</v>
      </c>
      <c r="AM57" s="1">
        <v>0.2248</v>
      </c>
      <c r="AN57" s="1" t="s">
        <v>84</v>
      </c>
      <c r="AO57" s="1">
        <f t="shared" si="11"/>
        <v>5</v>
      </c>
      <c r="AP57" s="1">
        <f t="shared" si="12"/>
        <v>0</v>
      </c>
      <c r="AQ57" s="1">
        <f t="shared" si="13"/>
        <v>0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105</v>
      </c>
      <c r="B58" s="1" t="s">
        <v>43</v>
      </c>
      <c r="C58" s="1">
        <v>91</v>
      </c>
      <c r="D58" s="1">
        <v>207</v>
      </c>
      <c r="E58" s="1">
        <v>213</v>
      </c>
      <c r="F58" s="1">
        <v>48</v>
      </c>
      <c r="G58" s="8">
        <v>0.4</v>
      </c>
      <c r="H58" s="1">
        <v>50</v>
      </c>
      <c r="I58" s="1" t="s">
        <v>39</v>
      </c>
      <c r="J58" s="1"/>
      <c r="K58" s="1">
        <v>240</v>
      </c>
      <c r="L58" s="1">
        <f t="shared" si="19"/>
        <v>-27</v>
      </c>
      <c r="M58" s="1">
        <f t="shared" si="6"/>
        <v>163</v>
      </c>
      <c r="N58" s="1">
        <v>50</v>
      </c>
      <c r="O58" s="1">
        <v>0</v>
      </c>
      <c r="P58" s="1">
        <v>0</v>
      </c>
      <c r="Q58" s="1">
        <v>116.2</v>
      </c>
      <c r="R58" s="1">
        <v>15</v>
      </c>
      <c r="S58" s="1">
        <f>IFERROR(VLOOKUP(A58,[1]Sheet!$A:$D,4,0),0)</f>
        <v>0</v>
      </c>
      <c r="T58" s="1">
        <f t="shared" si="20"/>
        <v>32.6</v>
      </c>
      <c r="U58" s="5">
        <f t="shared" si="21"/>
        <v>179.40000000000003</v>
      </c>
      <c r="V58" s="5">
        <f t="shared" si="7"/>
        <v>179.40000000000003</v>
      </c>
      <c r="W58" s="5">
        <f t="shared" si="8"/>
        <v>179.40000000000003</v>
      </c>
      <c r="X58" s="5"/>
      <c r="Y58" s="5"/>
      <c r="Z58" s="5"/>
      <c r="AA58" s="1"/>
      <c r="AB58" s="1">
        <f t="shared" si="9"/>
        <v>11</v>
      </c>
      <c r="AC58" s="1">
        <f t="shared" si="10"/>
        <v>5.4969325153374227</v>
      </c>
      <c r="AD58" s="1">
        <v>29.2</v>
      </c>
      <c r="AE58" s="1">
        <v>34.4</v>
      </c>
      <c r="AF58" s="1">
        <v>30.2</v>
      </c>
      <c r="AG58" s="1">
        <v>17.2</v>
      </c>
      <c r="AH58" s="1">
        <v>18.2</v>
      </c>
      <c r="AI58" s="1">
        <v>32.799999999999997</v>
      </c>
      <c r="AJ58" s="1">
        <v>38</v>
      </c>
      <c r="AK58" s="1">
        <v>16.600000000000001</v>
      </c>
      <c r="AL58" s="1">
        <v>25</v>
      </c>
      <c r="AM58" s="1">
        <v>34.6</v>
      </c>
      <c r="AN58" s="1"/>
      <c r="AO58" s="1">
        <f t="shared" si="11"/>
        <v>72</v>
      </c>
      <c r="AP58" s="1">
        <f t="shared" si="12"/>
        <v>0</v>
      </c>
      <c r="AQ58" s="1">
        <f t="shared" si="13"/>
        <v>0</v>
      </c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106</v>
      </c>
      <c r="B59" s="1" t="s">
        <v>43</v>
      </c>
      <c r="C59" s="1">
        <v>332</v>
      </c>
      <c r="D59" s="1">
        <v>1864</v>
      </c>
      <c r="E59" s="1">
        <v>991</v>
      </c>
      <c r="F59" s="1">
        <v>760</v>
      </c>
      <c r="G59" s="8">
        <v>0.4</v>
      </c>
      <c r="H59" s="1">
        <v>40</v>
      </c>
      <c r="I59" s="1" t="s">
        <v>39</v>
      </c>
      <c r="J59" s="1"/>
      <c r="K59" s="1">
        <v>1216</v>
      </c>
      <c r="L59" s="1">
        <f t="shared" si="19"/>
        <v>-225</v>
      </c>
      <c r="M59" s="1">
        <f t="shared" si="6"/>
        <v>943</v>
      </c>
      <c r="N59" s="1">
        <v>48</v>
      </c>
      <c r="O59" s="1">
        <v>0</v>
      </c>
      <c r="P59" s="1">
        <v>0</v>
      </c>
      <c r="Q59" s="1">
        <v>389.76700000000051</v>
      </c>
      <c r="R59" s="1">
        <v>500</v>
      </c>
      <c r="S59" s="1">
        <f>IFERROR(VLOOKUP(A59,[1]Sheet!$A:$D,4,0),0)</f>
        <v>0</v>
      </c>
      <c r="T59" s="1">
        <f t="shared" si="20"/>
        <v>188.6</v>
      </c>
      <c r="U59" s="5">
        <f t="shared" si="21"/>
        <v>424.8329999999994</v>
      </c>
      <c r="V59" s="5">
        <f t="shared" si="7"/>
        <v>424.8329999999994</v>
      </c>
      <c r="W59" s="5">
        <f t="shared" si="8"/>
        <v>424.8329999999994</v>
      </c>
      <c r="X59" s="5"/>
      <c r="Y59" s="5"/>
      <c r="Z59" s="5"/>
      <c r="AA59" s="1"/>
      <c r="AB59" s="1">
        <f t="shared" si="9"/>
        <v>11</v>
      </c>
      <c r="AC59" s="1">
        <f t="shared" si="10"/>
        <v>8.7474390243902462</v>
      </c>
      <c r="AD59" s="1">
        <v>189.6</v>
      </c>
      <c r="AE59" s="1">
        <v>193.8</v>
      </c>
      <c r="AF59" s="1">
        <v>189.2</v>
      </c>
      <c r="AG59" s="1">
        <v>167.4</v>
      </c>
      <c r="AH59" s="1">
        <v>154.80000000000001</v>
      </c>
      <c r="AI59" s="1">
        <v>193</v>
      </c>
      <c r="AJ59" s="1">
        <v>222.4</v>
      </c>
      <c r="AK59" s="1">
        <v>177.8</v>
      </c>
      <c r="AL59" s="1">
        <v>161</v>
      </c>
      <c r="AM59" s="1">
        <v>174.6</v>
      </c>
      <c r="AN59" s="1"/>
      <c r="AO59" s="1">
        <f t="shared" si="11"/>
        <v>170</v>
      </c>
      <c r="AP59" s="1">
        <f t="shared" si="12"/>
        <v>0</v>
      </c>
      <c r="AQ59" s="1">
        <f t="shared" si="13"/>
        <v>0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107</v>
      </c>
      <c r="B60" s="1" t="s">
        <v>43</v>
      </c>
      <c r="C60" s="1">
        <v>530</v>
      </c>
      <c r="D60" s="1">
        <v>907</v>
      </c>
      <c r="E60" s="1">
        <v>638</v>
      </c>
      <c r="F60" s="1">
        <v>389</v>
      </c>
      <c r="G60" s="8">
        <v>0.4</v>
      </c>
      <c r="H60" s="1">
        <v>40</v>
      </c>
      <c r="I60" s="1" t="s">
        <v>39</v>
      </c>
      <c r="J60" s="1"/>
      <c r="K60" s="1">
        <v>800</v>
      </c>
      <c r="L60" s="1">
        <f t="shared" si="19"/>
        <v>-162</v>
      </c>
      <c r="M60" s="1">
        <f t="shared" si="6"/>
        <v>614</v>
      </c>
      <c r="N60" s="1">
        <v>24</v>
      </c>
      <c r="O60" s="1">
        <v>0</v>
      </c>
      <c r="P60" s="1">
        <v>0</v>
      </c>
      <c r="Q60" s="1">
        <v>301.23100000000011</v>
      </c>
      <c r="R60" s="1">
        <v>461.36899999999969</v>
      </c>
      <c r="S60" s="1">
        <f>IFERROR(VLOOKUP(A60,[1]Sheet!$A:$D,4,0),0)</f>
        <v>0</v>
      </c>
      <c r="T60" s="1">
        <f t="shared" si="20"/>
        <v>122.8</v>
      </c>
      <c r="U60" s="5">
        <f t="shared" si="21"/>
        <v>199.20000000000016</v>
      </c>
      <c r="V60" s="5">
        <f t="shared" si="7"/>
        <v>199.20000000000016</v>
      </c>
      <c r="W60" s="5">
        <f t="shared" si="8"/>
        <v>199.20000000000016</v>
      </c>
      <c r="X60" s="5"/>
      <c r="Y60" s="5"/>
      <c r="Z60" s="5"/>
      <c r="AA60" s="1"/>
      <c r="AB60" s="1">
        <f t="shared" si="9"/>
        <v>11.000000000000002</v>
      </c>
      <c r="AC60" s="1">
        <f t="shared" si="10"/>
        <v>9.3778501628664497</v>
      </c>
      <c r="AD60" s="1">
        <v>127.6</v>
      </c>
      <c r="AE60" s="1">
        <v>123.4</v>
      </c>
      <c r="AF60" s="1">
        <v>116.6</v>
      </c>
      <c r="AG60" s="1">
        <v>120.6</v>
      </c>
      <c r="AH60" s="1">
        <v>126</v>
      </c>
      <c r="AI60" s="1">
        <v>119.8</v>
      </c>
      <c r="AJ60" s="1">
        <v>139.19999999999999</v>
      </c>
      <c r="AK60" s="1">
        <v>148.19999999999999</v>
      </c>
      <c r="AL60" s="1">
        <v>125</v>
      </c>
      <c r="AM60" s="1">
        <v>119.8</v>
      </c>
      <c r="AN60" s="1"/>
      <c r="AO60" s="1">
        <f t="shared" si="11"/>
        <v>80</v>
      </c>
      <c r="AP60" s="1">
        <f t="shared" si="12"/>
        <v>0</v>
      </c>
      <c r="AQ60" s="1">
        <f t="shared" si="13"/>
        <v>0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108</v>
      </c>
      <c r="B61" s="1" t="s">
        <v>38</v>
      </c>
      <c r="C61" s="1">
        <v>545.65</v>
      </c>
      <c r="D61" s="1">
        <v>514.63900000000001</v>
      </c>
      <c r="E61" s="1">
        <v>762.05200000000002</v>
      </c>
      <c r="F61" s="1">
        <v>1.4810000000000001</v>
      </c>
      <c r="G61" s="8">
        <v>1</v>
      </c>
      <c r="H61" s="1">
        <v>40</v>
      </c>
      <c r="I61" s="1" t="s">
        <v>39</v>
      </c>
      <c r="J61" s="1"/>
      <c r="K61" s="1">
        <v>946.83600000000001</v>
      </c>
      <c r="L61" s="1">
        <f t="shared" si="19"/>
        <v>-184.78399999999999</v>
      </c>
      <c r="M61" s="1">
        <f t="shared" si="6"/>
        <v>740.59500000000003</v>
      </c>
      <c r="N61" s="1">
        <v>21.457000000000001</v>
      </c>
      <c r="O61" s="1">
        <v>0</v>
      </c>
      <c r="P61" s="1">
        <v>0</v>
      </c>
      <c r="Q61" s="1">
        <v>364.61923999999999</v>
      </c>
      <c r="R61" s="1">
        <v>791.06815999999992</v>
      </c>
      <c r="S61" s="1">
        <f>IFERROR(VLOOKUP(A61,[1]Sheet!$A:$D,4,0),0)</f>
        <v>0</v>
      </c>
      <c r="T61" s="1">
        <f t="shared" si="20"/>
        <v>148.119</v>
      </c>
      <c r="U61" s="5">
        <f t="shared" si="21"/>
        <v>472.14060000000006</v>
      </c>
      <c r="V61" s="5">
        <f t="shared" si="7"/>
        <v>472.14060000000006</v>
      </c>
      <c r="W61" s="5">
        <f t="shared" si="8"/>
        <v>472.14060000000006</v>
      </c>
      <c r="X61" s="5"/>
      <c r="Y61" s="5"/>
      <c r="Z61" s="5"/>
      <c r="AA61" s="1"/>
      <c r="AB61" s="1">
        <f t="shared" si="9"/>
        <v>11.000000000000002</v>
      </c>
      <c r="AC61" s="1">
        <f t="shared" si="10"/>
        <v>7.8124237943815444</v>
      </c>
      <c r="AD61" s="1">
        <v>137.6704</v>
      </c>
      <c r="AE61" s="1">
        <v>104.376</v>
      </c>
      <c r="AF61" s="1">
        <v>96.97760000000001</v>
      </c>
      <c r="AG61" s="1">
        <v>74.600200000000001</v>
      </c>
      <c r="AH61" s="1">
        <v>72.292000000000002</v>
      </c>
      <c r="AI61" s="1">
        <v>133.35140000000001</v>
      </c>
      <c r="AJ61" s="1">
        <v>122.0354</v>
      </c>
      <c r="AK61" s="1">
        <v>88.660600000000002</v>
      </c>
      <c r="AL61" s="1">
        <v>83.164400000000001</v>
      </c>
      <c r="AM61" s="1">
        <v>94.11760000000001</v>
      </c>
      <c r="AN61" s="1"/>
      <c r="AO61" s="1">
        <f t="shared" si="11"/>
        <v>472</v>
      </c>
      <c r="AP61" s="1">
        <f t="shared" si="12"/>
        <v>0</v>
      </c>
      <c r="AQ61" s="1">
        <f t="shared" si="13"/>
        <v>0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109</v>
      </c>
      <c r="B62" s="1" t="s">
        <v>38</v>
      </c>
      <c r="C62" s="1">
        <v>427.41800000000001</v>
      </c>
      <c r="D62" s="1">
        <v>439.64299999999997</v>
      </c>
      <c r="E62" s="1">
        <v>466.96199999999999</v>
      </c>
      <c r="F62" s="1">
        <v>138.83699999999999</v>
      </c>
      <c r="G62" s="8">
        <v>1</v>
      </c>
      <c r="H62" s="1">
        <v>40</v>
      </c>
      <c r="I62" s="1" t="s">
        <v>39</v>
      </c>
      <c r="J62" s="1"/>
      <c r="K62" s="1">
        <v>616.26599999999996</v>
      </c>
      <c r="L62" s="1">
        <f t="shared" si="19"/>
        <v>-149.30399999999997</v>
      </c>
      <c r="M62" s="1">
        <f t="shared" si="6"/>
        <v>450.87200000000001</v>
      </c>
      <c r="N62" s="1">
        <v>16.09</v>
      </c>
      <c r="O62" s="1">
        <v>0</v>
      </c>
      <c r="P62" s="1">
        <v>0</v>
      </c>
      <c r="Q62" s="1">
        <v>386.05220000000003</v>
      </c>
      <c r="R62" s="1">
        <v>406.33819999999992</v>
      </c>
      <c r="S62" s="1">
        <f>IFERROR(VLOOKUP(A62,[1]Sheet!$A:$D,4,0),0)</f>
        <v>0</v>
      </c>
      <c r="T62" s="1">
        <f t="shared" si="20"/>
        <v>90.174400000000006</v>
      </c>
      <c r="U62" s="5">
        <f t="shared" si="21"/>
        <v>60.691000000000088</v>
      </c>
      <c r="V62" s="5">
        <f t="shared" si="7"/>
        <v>60.691000000000088</v>
      </c>
      <c r="W62" s="5">
        <f t="shared" si="8"/>
        <v>60.691000000000088</v>
      </c>
      <c r="X62" s="5"/>
      <c r="Y62" s="5"/>
      <c r="Z62" s="5"/>
      <c r="AA62" s="1"/>
      <c r="AB62" s="1">
        <f t="shared" si="9"/>
        <v>11</v>
      </c>
      <c r="AC62" s="1">
        <f t="shared" si="10"/>
        <v>10.326959757980092</v>
      </c>
      <c r="AD62" s="1">
        <v>102.94540000000001</v>
      </c>
      <c r="AE62" s="1">
        <v>90.333200000000005</v>
      </c>
      <c r="AF62" s="1">
        <v>66.00739999999999</v>
      </c>
      <c r="AG62" s="1">
        <v>96.474000000000004</v>
      </c>
      <c r="AH62" s="1">
        <v>91.595600000000005</v>
      </c>
      <c r="AI62" s="1">
        <v>81.678599999999989</v>
      </c>
      <c r="AJ62" s="1">
        <v>99.057600000000008</v>
      </c>
      <c r="AK62" s="1">
        <v>80.967200000000005</v>
      </c>
      <c r="AL62" s="1">
        <v>54.113</v>
      </c>
      <c r="AM62" s="1">
        <v>65.42519999999999</v>
      </c>
      <c r="AN62" s="1"/>
      <c r="AO62" s="1">
        <f t="shared" si="11"/>
        <v>61</v>
      </c>
      <c r="AP62" s="1">
        <f t="shared" si="12"/>
        <v>0</v>
      </c>
      <c r="AQ62" s="1">
        <f t="shared" si="13"/>
        <v>0</v>
      </c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110</v>
      </c>
      <c r="B63" s="1" t="s">
        <v>38</v>
      </c>
      <c r="C63" s="1">
        <v>381.30700000000002</v>
      </c>
      <c r="D63" s="1">
        <v>942.87099999999998</v>
      </c>
      <c r="E63" s="1">
        <v>519.84299999999996</v>
      </c>
      <c r="F63" s="1">
        <v>461.911</v>
      </c>
      <c r="G63" s="8">
        <v>1</v>
      </c>
      <c r="H63" s="1">
        <v>40</v>
      </c>
      <c r="I63" s="1" t="s">
        <v>39</v>
      </c>
      <c r="J63" s="1"/>
      <c r="K63" s="1">
        <v>738.15099999999995</v>
      </c>
      <c r="L63" s="1">
        <f t="shared" si="19"/>
        <v>-218.30799999999999</v>
      </c>
      <c r="M63" s="1">
        <f t="shared" si="6"/>
        <v>503.62699999999995</v>
      </c>
      <c r="N63" s="1">
        <v>16.216000000000001</v>
      </c>
      <c r="O63" s="1">
        <v>0</v>
      </c>
      <c r="P63" s="1">
        <v>0</v>
      </c>
      <c r="Q63" s="1">
        <v>443.97626000000002</v>
      </c>
      <c r="R63" s="1">
        <v>834.71813999999995</v>
      </c>
      <c r="S63" s="1">
        <f>IFERROR(VLOOKUP(A63,[1]Sheet!$A:$D,4,0),0)</f>
        <v>0</v>
      </c>
      <c r="T63" s="1">
        <f t="shared" si="20"/>
        <v>100.72539999999999</v>
      </c>
      <c r="U63" s="5"/>
      <c r="V63" s="5">
        <f t="shared" si="7"/>
        <v>0</v>
      </c>
      <c r="W63" s="5">
        <f t="shared" si="8"/>
        <v>0</v>
      </c>
      <c r="X63" s="5"/>
      <c r="Y63" s="5"/>
      <c r="Z63" s="5"/>
      <c r="AA63" s="1"/>
      <c r="AB63" s="1">
        <f t="shared" si="9"/>
        <v>17.280699803624508</v>
      </c>
      <c r="AC63" s="1">
        <f t="shared" si="10"/>
        <v>17.280699803624508</v>
      </c>
      <c r="AD63" s="1">
        <v>176.3314</v>
      </c>
      <c r="AE63" s="1">
        <v>147.04400000000001</v>
      </c>
      <c r="AF63" s="1">
        <v>101.1532</v>
      </c>
      <c r="AG63" s="1">
        <v>108.76779999999999</v>
      </c>
      <c r="AH63" s="1">
        <v>128.03380000000001</v>
      </c>
      <c r="AI63" s="1">
        <v>121.2882</v>
      </c>
      <c r="AJ63" s="1">
        <v>118.90940000000001</v>
      </c>
      <c r="AK63" s="1">
        <v>94.152999999999992</v>
      </c>
      <c r="AL63" s="1">
        <v>75.30980000000001</v>
      </c>
      <c r="AM63" s="1">
        <v>89.992999999999995</v>
      </c>
      <c r="AN63" s="1"/>
      <c r="AO63" s="1">
        <f t="shared" si="11"/>
        <v>0</v>
      </c>
      <c r="AP63" s="1">
        <f t="shared" si="12"/>
        <v>0</v>
      </c>
      <c r="AQ63" s="1">
        <f t="shared" si="13"/>
        <v>0</v>
      </c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111</v>
      </c>
      <c r="B64" s="1" t="s">
        <v>38</v>
      </c>
      <c r="C64" s="1">
        <v>36.146999999999998</v>
      </c>
      <c r="D64" s="1">
        <v>87.581999999999994</v>
      </c>
      <c r="E64" s="1">
        <v>46.768000000000001</v>
      </c>
      <c r="F64" s="1">
        <v>31.952999999999999</v>
      </c>
      <c r="G64" s="8">
        <v>1</v>
      </c>
      <c r="H64" s="1">
        <v>30</v>
      </c>
      <c r="I64" s="1" t="s">
        <v>39</v>
      </c>
      <c r="J64" s="1"/>
      <c r="K64" s="1">
        <v>49.9</v>
      </c>
      <c r="L64" s="1">
        <f t="shared" si="19"/>
        <v>-3.1319999999999979</v>
      </c>
      <c r="M64" s="1">
        <f t="shared" si="6"/>
        <v>46.768000000000001</v>
      </c>
      <c r="N64" s="1"/>
      <c r="O64" s="1">
        <v>0</v>
      </c>
      <c r="P64" s="1">
        <v>0</v>
      </c>
      <c r="Q64" s="1">
        <v>0</v>
      </c>
      <c r="R64" s="1">
        <v>17.721</v>
      </c>
      <c r="S64" s="1">
        <f>IFERROR(VLOOKUP(A64,[1]Sheet!$A:$D,4,0),0)</f>
        <v>0</v>
      </c>
      <c r="T64" s="1">
        <f t="shared" si="20"/>
        <v>9.3536000000000001</v>
      </c>
      <c r="U64" s="5">
        <f t="shared" si="21"/>
        <v>53.215599999999995</v>
      </c>
      <c r="V64" s="5">
        <f t="shared" si="7"/>
        <v>53.215599999999995</v>
      </c>
      <c r="W64" s="5">
        <f t="shared" si="8"/>
        <v>53.215599999999995</v>
      </c>
      <c r="X64" s="5"/>
      <c r="Y64" s="5"/>
      <c r="Z64" s="5"/>
      <c r="AA64" s="1"/>
      <c r="AB64" s="1">
        <f t="shared" si="9"/>
        <v>11</v>
      </c>
      <c r="AC64" s="1">
        <f t="shared" si="10"/>
        <v>5.3106825179609984</v>
      </c>
      <c r="AD64" s="1">
        <v>7.0510000000000002</v>
      </c>
      <c r="AE64" s="1">
        <v>7.3268000000000004</v>
      </c>
      <c r="AF64" s="1">
        <v>8.8968000000000007</v>
      </c>
      <c r="AG64" s="1">
        <v>8.5684000000000005</v>
      </c>
      <c r="AH64" s="1">
        <v>9.0475999999999992</v>
      </c>
      <c r="AI64" s="1">
        <v>7.5242000000000004</v>
      </c>
      <c r="AJ64" s="1">
        <v>7.4054000000000002</v>
      </c>
      <c r="AK64" s="1">
        <v>9.1481999999999992</v>
      </c>
      <c r="AL64" s="1">
        <v>11.5136</v>
      </c>
      <c r="AM64" s="1">
        <v>9.5134000000000007</v>
      </c>
      <c r="AN64" s="1"/>
      <c r="AO64" s="1">
        <f t="shared" si="11"/>
        <v>53</v>
      </c>
      <c r="AP64" s="1">
        <f t="shared" si="12"/>
        <v>0</v>
      </c>
      <c r="AQ64" s="1">
        <f t="shared" si="13"/>
        <v>0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112</v>
      </c>
      <c r="B65" s="1" t="s">
        <v>43</v>
      </c>
      <c r="C65" s="1">
        <v>67</v>
      </c>
      <c r="D65" s="1">
        <v>226</v>
      </c>
      <c r="E65" s="1">
        <v>98</v>
      </c>
      <c r="F65" s="1">
        <v>114</v>
      </c>
      <c r="G65" s="8">
        <v>0.6</v>
      </c>
      <c r="H65" s="1">
        <v>60</v>
      </c>
      <c r="I65" s="1" t="s">
        <v>39</v>
      </c>
      <c r="J65" s="1"/>
      <c r="K65" s="1">
        <v>98</v>
      </c>
      <c r="L65" s="1">
        <f t="shared" si="19"/>
        <v>0</v>
      </c>
      <c r="M65" s="1">
        <f t="shared" si="6"/>
        <v>98</v>
      </c>
      <c r="N65" s="1"/>
      <c r="O65" s="1">
        <v>0</v>
      </c>
      <c r="P65" s="1">
        <v>0</v>
      </c>
      <c r="Q65" s="1">
        <v>0</v>
      </c>
      <c r="R65" s="1">
        <v>0</v>
      </c>
      <c r="S65" s="1">
        <f>IFERROR(VLOOKUP(A65,[1]Sheet!$A:$D,4,0),0)</f>
        <v>0</v>
      </c>
      <c r="T65" s="1">
        <f t="shared" si="20"/>
        <v>19.600000000000001</v>
      </c>
      <c r="U65" s="5">
        <f t="shared" si="21"/>
        <v>101.60000000000002</v>
      </c>
      <c r="V65" s="5">
        <f t="shared" si="7"/>
        <v>101.60000000000002</v>
      </c>
      <c r="W65" s="5">
        <f t="shared" si="8"/>
        <v>101.60000000000002</v>
      </c>
      <c r="X65" s="5"/>
      <c r="Y65" s="5"/>
      <c r="Z65" s="5"/>
      <c r="AA65" s="1"/>
      <c r="AB65" s="1">
        <f t="shared" si="9"/>
        <v>11</v>
      </c>
      <c r="AC65" s="1">
        <f t="shared" si="10"/>
        <v>5.8163265306122449</v>
      </c>
      <c r="AD65" s="1">
        <v>14.2</v>
      </c>
      <c r="AE65" s="1">
        <v>13.2</v>
      </c>
      <c r="AF65" s="1">
        <v>19</v>
      </c>
      <c r="AG65" s="1">
        <v>25.4</v>
      </c>
      <c r="AH65" s="1">
        <v>18.2</v>
      </c>
      <c r="AI65" s="1">
        <v>18.600000000000001</v>
      </c>
      <c r="AJ65" s="1">
        <v>16.2</v>
      </c>
      <c r="AK65" s="1">
        <v>16.600000000000001</v>
      </c>
      <c r="AL65" s="1">
        <v>19.8</v>
      </c>
      <c r="AM65" s="1">
        <v>18.399999999999999</v>
      </c>
      <c r="AN65" s="1" t="s">
        <v>44</v>
      </c>
      <c r="AO65" s="1">
        <f t="shared" si="11"/>
        <v>61</v>
      </c>
      <c r="AP65" s="1">
        <f t="shared" si="12"/>
        <v>0</v>
      </c>
      <c r="AQ65" s="1">
        <f t="shared" si="13"/>
        <v>0</v>
      </c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0" t="s">
        <v>113</v>
      </c>
      <c r="B66" s="10" t="s">
        <v>43</v>
      </c>
      <c r="C66" s="10"/>
      <c r="D66" s="10"/>
      <c r="E66" s="10"/>
      <c r="F66" s="10"/>
      <c r="G66" s="11">
        <v>0</v>
      </c>
      <c r="H66" s="10">
        <v>50</v>
      </c>
      <c r="I66" s="10" t="s">
        <v>39</v>
      </c>
      <c r="J66" s="10"/>
      <c r="K66" s="10"/>
      <c r="L66" s="10">
        <f t="shared" si="19"/>
        <v>0</v>
      </c>
      <c r="M66" s="10">
        <f t="shared" si="6"/>
        <v>0</v>
      </c>
      <c r="N66" s="10"/>
      <c r="O66" s="10">
        <v>0</v>
      </c>
      <c r="P66" s="10">
        <v>0</v>
      </c>
      <c r="Q66" s="10">
        <v>0</v>
      </c>
      <c r="R66" s="10">
        <v>0</v>
      </c>
      <c r="S66" s="10">
        <f>IFERROR(VLOOKUP(A66,[1]Sheet!$A:$D,4,0),0)</f>
        <v>0</v>
      </c>
      <c r="T66" s="10">
        <f t="shared" si="20"/>
        <v>0</v>
      </c>
      <c r="U66" s="12"/>
      <c r="V66" s="5">
        <f t="shared" si="7"/>
        <v>0</v>
      </c>
      <c r="W66" s="5">
        <f t="shared" si="8"/>
        <v>0</v>
      </c>
      <c r="X66" s="5"/>
      <c r="Y66" s="5"/>
      <c r="Z66" s="12"/>
      <c r="AA66" s="10"/>
      <c r="AB66" s="1" t="e">
        <f t="shared" si="9"/>
        <v>#DIV/0!</v>
      </c>
      <c r="AC66" s="10" t="e">
        <f t="shared" si="10"/>
        <v>#DIV/0!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 t="s">
        <v>58</v>
      </c>
      <c r="AO66" s="1">
        <f t="shared" si="11"/>
        <v>0</v>
      </c>
      <c r="AP66" s="1">
        <f t="shared" si="12"/>
        <v>0</v>
      </c>
      <c r="AQ66" s="1">
        <f t="shared" si="13"/>
        <v>0</v>
      </c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0" t="s">
        <v>114</v>
      </c>
      <c r="B67" s="10" t="s">
        <v>43</v>
      </c>
      <c r="C67" s="10"/>
      <c r="D67" s="10"/>
      <c r="E67" s="10"/>
      <c r="F67" s="10"/>
      <c r="G67" s="11">
        <v>0</v>
      </c>
      <c r="H67" s="10">
        <v>50</v>
      </c>
      <c r="I67" s="10" t="s">
        <v>39</v>
      </c>
      <c r="J67" s="10"/>
      <c r="K67" s="10"/>
      <c r="L67" s="10">
        <f t="shared" si="19"/>
        <v>0</v>
      </c>
      <c r="M67" s="10">
        <f t="shared" si="6"/>
        <v>0</v>
      </c>
      <c r="N67" s="10"/>
      <c r="O67" s="10">
        <v>0</v>
      </c>
      <c r="P67" s="10">
        <v>0</v>
      </c>
      <c r="Q67" s="10">
        <v>0</v>
      </c>
      <c r="R67" s="10">
        <v>0</v>
      </c>
      <c r="S67" s="10">
        <f>IFERROR(VLOOKUP(A67,[1]Sheet!$A:$D,4,0),0)</f>
        <v>0</v>
      </c>
      <c r="T67" s="10">
        <f t="shared" si="20"/>
        <v>0</v>
      </c>
      <c r="U67" s="12"/>
      <c r="V67" s="5">
        <f t="shared" si="7"/>
        <v>0</v>
      </c>
      <c r="W67" s="5">
        <f t="shared" si="8"/>
        <v>0</v>
      </c>
      <c r="X67" s="5"/>
      <c r="Y67" s="5"/>
      <c r="Z67" s="12"/>
      <c r="AA67" s="10"/>
      <c r="AB67" s="1" t="e">
        <f t="shared" si="9"/>
        <v>#DIV/0!</v>
      </c>
      <c r="AC67" s="10" t="e">
        <f t="shared" si="10"/>
        <v>#DIV/0!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 t="s">
        <v>58</v>
      </c>
      <c r="AO67" s="1">
        <f t="shared" si="11"/>
        <v>0</v>
      </c>
      <c r="AP67" s="1">
        <f t="shared" si="12"/>
        <v>0</v>
      </c>
      <c r="AQ67" s="1">
        <f t="shared" si="13"/>
        <v>0</v>
      </c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0" t="s">
        <v>115</v>
      </c>
      <c r="B68" s="10" t="s">
        <v>43</v>
      </c>
      <c r="C68" s="10"/>
      <c r="D68" s="10"/>
      <c r="E68" s="10"/>
      <c r="F68" s="10"/>
      <c r="G68" s="11">
        <v>0</v>
      </c>
      <c r="H68" s="10">
        <v>30</v>
      </c>
      <c r="I68" s="10" t="s">
        <v>39</v>
      </c>
      <c r="J68" s="10"/>
      <c r="K68" s="10">
        <v>30</v>
      </c>
      <c r="L68" s="10">
        <f t="shared" si="19"/>
        <v>-30</v>
      </c>
      <c r="M68" s="10">
        <f t="shared" si="6"/>
        <v>0</v>
      </c>
      <c r="N68" s="10"/>
      <c r="O68" s="10">
        <v>0</v>
      </c>
      <c r="P68" s="10">
        <v>0</v>
      </c>
      <c r="Q68" s="10">
        <v>0</v>
      </c>
      <c r="R68" s="10">
        <v>0</v>
      </c>
      <c r="S68" s="10">
        <f>IFERROR(VLOOKUP(A68,[1]Sheet!$A:$D,4,0),0)</f>
        <v>0</v>
      </c>
      <c r="T68" s="10">
        <f t="shared" si="20"/>
        <v>0</v>
      </c>
      <c r="U68" s="12"/>
      <c r="V68" s="5">
        <f t="shared" si="7"/>
        <v>0</v>
      </c>
      <c r="W68" s="5">
        <f t="shared" si="8"/>
        <v>0</v>
      </c>
      <c r="X68" s="5"/>
      <c r="Y68" s="5"/>
      <c r="Z68" s="12"/>
      <c r="AA68" s="10"/>
      <c r="AB68" s="1" t="e">
        <f t="shared" si="9"/>
        <v>#DIV/0!</v>
      </c>
      <c r="AC68" s="10" t="e">
        <f t="shared" si="10"/>
        <v>#DIV/0!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 t="s">
        <v>58</v>
      </c>
      <c r="AO68" s="1">
        <f t="shared" si="11"/>
        <v>0</v>
      </c>
      <c r="AP68" s="1">
        <f t="shared" si="12"/>
        <v>0</v>
      </c>
      <c r="AQ68" s="1">
        <f t="shared" si="13"/>
        <v>0</v>
      </c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116</v>
      </c>
      <c r="B69" s="1" t="s">
        <v>43</v>
      </c>
      <c r="C69" s="1">
        <v>75</v>
      </c>
      <c r="D69" s="1">
        <v>199</v>
      </c>
      <c r="E69" s="1">
        <v>56</v>
      </c>
      <c r="F69" s="1">
        <v>153</v>
      </c>
      <c r="G69" s="8">
        <v>0.6</v>
      </c>
      <c r="H69" s="1">
        <v>55</v>
      </c>
      <c r="I69" s="1" t="s">
        <v>39</v>
      </c>
      <c r="J69" s="1"/>
      <c r="K69" s="1">
        <v>56</v>
      </c>
      <c r="L69" s="1">
        <f t="shared" si="19"/>
        <v>0</v>
      </c>
      <c r="M69" s="1">
        <f t="shared" si="6"/>
        <v>56</v>
      </c>
      <c r="N69" s="1"/>
      <c r="O69" s="1">
        <v>0</v>
      </c>
      <c r="P69" s="1">
        <v>0</v>
      </c>
      <c r="Q69" s="1">
        <v>0</v>
      </c>
      <c r="R69" s="1">
        <v>0</v>
      </c>
      <c r="S69" s="1">
        <f>IFERROR(VLOOKUP(A69,[1]Sheet!$A:$D,4,0),0)</f>
        <v>0</v>
      </c>
      <c r="T69" s="1">
        <f t="shared" si="20"/>
        <v>11.2</v>
      </c>
      <c r="U69" s="5"/>
      <c r="V69" s="5">
        <f t="shared" si="7"/>
        <v>0</v>
      </c>
      <c r="W69" s="5">
        <f t="shared" si="8"/>
        <v>0</v>
      </c>
      <c r="X69" s="5"/>
      <c r="Y69" s="5"/>
      <c r="Z69" s="5"/>
      <c r="AA69" s="1"/>
      <c r="AB69" s="1">
        <f t="shared" si="9"/>
        <v>13.660714285714286</v>
      </c>
      <c r="AC69" s="1">
        <f t="shared" si="10"/>
        <v>13.660714285714286</v>
      </c>
      <c r="AD69" s="1">
        <v>11.4</v>
      </c>
      <c r="AE69" s="1">
        <v>12.6</v>
      </c>
      <c r="AF69" s="1">
        <v>15.2</v>
      </c>
      <c r="AG69" s="1">
        <v>21.4</v>
      </c>
      <c r="AH69" s="1">
        <v>17</v>
      </c>
      <c r="AI69" s="1">
        <v>14.8</v>
      </c>
      <c r="AJ69" s="1">
        <v>14</v>
      </c>
      <c r="AK69" s="1">
        <v>13.8</v>
      </c>
      <c r="AL69" s="1">
        <v>13.4</v>
      </c>
      <c r="AM69" s="1">
        <v>13.2</v>
      </c>
      <c r="AN69" s="1"/>
      <c r="AO69" s="1">
        <f t="shared" si="11"/>
        <v>0</v>
      </c>
      <c r="AP69" s="1">
        <f t="shared" si="12"/>
        <v>0</v>
      </c>
      <c r="AQ69" s="1">
        <f t="shared" si="13"/>
        <v>0</v>
      </c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0" t="s">
        <v>117</v>
      </c>
      <c r="B70" s="10" t="s">
        <v>43</v>
      </c>
      <c r="C70" s="10"/>
      <c r="D70" s="10"/>
      <c r="E70" s="10"/>
      <c r="F70" s="10"/>
      <c r="G70" s="11">
        <v>0</v>
      </c>
      <c r="H70" s="10">
        <v>40</v>
      </c>
      <c r="I70" s="10" t="s">
        <v>39</v>
      </c>
      <c r="J70" s="10"/>
      <c r="K70" s="10"/>
      <c r="L70" s="10">
        <f t="shared" ref="L70:L101" si="22">E70-K70</f>
        <v>0</v>
      </c>
      <c r="M70" s="10">
        <f t="shared" si="6"/>
        <v>0</v>
      </c>
      <c r="N70" s="10"/>
      <c r="O70" s="10">
        <v>0</v>
      </c>
      <c r="P70" s="10">
        <v>0</v>
      </c>
      <c r="Q70" s="10">
        <v>0</v>
      </c>
      <c r="R70" s="10">
        <v>0</v>
      </c>
      <c r="S70" s="10">
        <f>IFERROR(VLOOKUP(A70,[1]Sheet!$A:$D,4,0),0)</f>
        <v>0</v>
      </c>
      <c r="T70" s="10">
        <f t="shared" si="20"/>
        <v>0</v>
      </c>
      <c r="U70" s="12"/>
      <c r="V70" s="5">
        <f t="shared" si="7"/>
        <v>0</v>
      </c>
      <c r="W70" s="5">
        <f t="shared" si="8"/>
        <v>0</v>
      </c>
      <c r="X70" s="5"/>
      <c r="Y70" s="5"/>
      <c r="Z70" s="12"/>
      <c r="AA70" s="10"/>
      <c r="AB70" s="1" t="e">
        <f t="shared" si="9"/>
        <v>#DIV/0!</v>
      </c>
      <c r="AC70" s="10" t="e">
        <f t="shared" si="10"/>
        <v>#DIV/0!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 t="s">
        <v>58</v>
      </c>
      <c r="AO70" s="1">
        <f t="shared" si="11"/>
        <v>0</v>
      </c>
      <c r="AP70" s="1">
        <f t="shared" si="12"/>
        <v>0</v>
      </c>
      <c r="AQ70" s="1">
        <f t="shared" si="13"/>
        <v>0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118</v>
      </c>
      <c r="B71" s="1" t="s">
        <v>43</v>
      </c>
      <c r="C71" s="1">
        <v>154</v>
      </c>
      <c r="D71" s="1">
        <v>11</v>
      </c>
      <c r="E71" s="1">
        <v>49</v>
      </c>
      <c r="F71" s="1">
        <v>108</v>
      </c>
      <c r="G71" s="8">
        <v>0.4</v>
      </c>
      <c r="H71" s="1">
        <v>50</v>
      </c>
      <c r="I71" s="1" t="s">
        <v>39</v>
      </c>
      <c r="J71" s="1"/>
      <c r="K71" s="1">
        <v>49</v>
      </c>
      <c r="L71" s="1">
        <f t="shared" si="22"/>
        <v>0</v>
      </c>
      <c r="M71" s="1">
        <f t="shared" ref="M71:M101" si="23">E71-N71</f>
        <v>49</v>
      </c>
      <c r="N71" s="1"/>
      <c r="O71" s="1">
        <v>0</v>
      </c>
      <c r="P71" s="1">
        <v>0</v>
      </c>
      <c r="Q71" s="1">
        <v>0</v>
      </c>
      <c r="R71" s="1">
        <v>32.199999999999989</v>
      </c>
      <c r="S71" s="1">
        <f>IFERROR(VLOOKUP(A71,[1]Sheet!$A:$D,4,0),0)</f>
        <v>0</v>
      </c>
      <c r="T71" s="1">
        <f t="shared" ref="T71:T101" si="24">M71/5</f>
        <v>9.8000000000000007</v>
      </c>
      <c r="U71" s="5"/>
      <c r="V71" s="5">
        <f t="shared" ref="V71:V98" si="25">U71</f>
        <v>0</v>
      </c>
      <c r="W71" s="5">
        <f t="shared" ref="W71:W101" si="26">V71-X71</f>
        <v>0</v>
      </c>
      <c r="X71" s="5"/>
      <c r="Y71" s="5"/>
      <c r="Z71" s="5"/>
      <c r="AA71" s="1"/>
      <c r="AB71" s="1">
        <f t="shared" ref="AB71:AB101" si="27">(F71+Q71+R71+V71)/T71</f>
        <v>14.30612244897959</v>
      </c>
      <c r="AC71" s="1">
        <f t="shared" ref="AC71:AC101" si="28">(F71+Q71+R71)/T71</f>
        <v>14.30612244897959</v>
      </c>
      <c r="AD71" s="1">
        <v>14.2</v>
      </c>
      <c r="AE71" s="1">
        <v>13.2</v>
      </c>
      <c r="AF71" s="1">
        <v>7</v>
      </c>
      <c r="AG71" s="1">
        <v>15.4</v>
      </c>
      <c r="AH71" s="1">
        <v>18.600000000000001</v>
      </c>
      <c r="AI71" s="1">
        <v>13</v>
      </c>
      <c r="AJ71" s="1">
        <v>13.2</v>
      </c>
      <c r="AK71" s="1">
        <v>12.2</v>
      </c>
      <c r="AL71" s="1">
        <v>11</v>
      </c>
      <c r="AM71" s="1">
        <v>9</v>
      </c>
      <c r="AN71" s="1" t="s">
        <v>44</v>
      </c>
      <c r="AO71" s="1">
        <f t="shared" ref="AO71:AO101" si="29">ROUND(G71*W71,0)</f>
        <v>0</v>
      </c>
      <c r="AP71" s="1">
        <f t="shared" ref="AP71:AQ101" si="30">ROUND(G71*X71,0)</f>
        <v>0</v>
      </c>
      <c r="AQ71" s="1">
        <f t="shared" ref="AQ71:AQ101" si="31">ROUND(G71*Y71,0)</f>
        <v>0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0" t="s">
        <v>119</v>
      </c>
      <c r="B72" s="10" t="s">
        <v>43</v>
      </c>
      <c r="C72" s="10"/>
      <c r="D72" s="10"/>
      <c r="E72" s="10"/>
      <c r="F72" s="10"/>
      <c r="G72" s="11">
        <v>0</v>
      </c>
      <c r="H72" s="10">
        <v>55</v>
      </c>
      <c r="I72" s="10" t="s">
        <v>39</v>
      </c>
      <c r="J72" s="10"/>
      <c r="K72" s="10"/>
      <c r="L72" s="10">
        <f t="shared" si="22"/>
        <v>0</v>
      </c>
      <c r="M72" s="10">
        <f t="shared" si="23"/>
        <v>0</v>
      </c>
      <c r="N72" s="10"/>
      <c r="O72" s="10">
        <v>0</v>
      </c>
      <c r="P72" s="10">
        <v>0</v>
      </c>
      <c r="Q72" s="10">
        <v>0</v>
      </c>
      <c r="R72" s="10">
        <v>0</v>
      </c>
      <c r="S72" s="10">
        <f>IFERROR(VLOOKUP(A72,[1]Sheet!$A:$D,4,0),0)</f>
        <v>0</v>
      </c>
      <c r="T72" s="10">
        <f t="shared" si="24"/>
        <v>0</v>
      </c>
      <c r="U72" s="12"/>
      <c r="V72" s="5">
        <f t="shared" si="25"/>
        <v>0</v>
      </c>
      <c r="W72" s="5">
        <f t="shared" si="26"/>
        <v>0</v>
      </c>
      <c r="X72" s="5"/>
      <c r="Y72" s="5"/>
      <c r="Z72" s="12"/>
      <c r="AA72" s="10"/>
      <c r="AB72" s="1" t="e">
        <f t="shared" si="27"/>
        <v>#DIV/0!</v>
      </c>
      <c r="AC72" s="10" t="e">
        <f t="shared" si="28"/>
        <v>#DIV/0!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 t="s">
        <v>120</v>
      </c>
      <c r="AO72" s="1">
        <f t="shared" si="29"/>
        <v>0</v>
      </c>
      <c r="AP72" s="1">
        <f t="shared" si="30"/>
        <v>0</v>
      </c>
      <c r="AQ72" s="1">
        <f t="shared" si="31"/>
        <v>0</v>
      </c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121</v>
      </c>
      <c r="B73" s="1" t="s">
        <v>38</v>
      </c>
      <c r="C73" s="1">
        <v>35.701000000000001</v>
      </c>
      <c r="D73" s="1"/>
      <c r="E73" s="1">
        <v>5.8070000000000004</v>
      </c>
      <c r="F73" s="1">
        <v>29.893999999999998</v>
      </c>
      <c r="G73" s="8">
        <v>1</v>
      </c>
      <c r="H73" s="1">
        <v>55</v>
      </c>
      <c r="I73" s="1" t="s">
        <v>39</v>
      </c>
      <c r="J73" s="1"/>
      <c r="K73" s="1">
        <v>5.3</v>
      </c>
      <c r="L73" s="1">
        <f t="shared" si="22"/>
        <v>0.50700000000000056</v>
      </c>
      <c r="M73" s="1">
        <f t="shared" si="23"/>
        <v>5.8070000000000004</v>
      </c>
      <c r="N73" s="1"/>
      <c r="O73" s="1">
        <v>0</v>
      </c>
      <c r="P73" s="1">
        <v>0</v>
      </c>
      <c r="Q73" s="1">
        <v>0</v>
      </c>
      <c r="R73" s="1">
        <v>0</v>
      </c>
      <c r="S73" s="1">
        <f>IFERROR(VLOOKUP(A73,[1]Sheet!$A:$D,4,0),0)</f>
        <v>0</v>
      </c>
      <c r="T73" s="1">
        <f t="shared" si="24"/>
        <v>1.1614</v>
      </c>
      <c r="U73" s="5"/>
      <c r="V73" s="5">
        <f t="shared" si="25"/>
        <v>0</v>
      </c>
      <c r="W73" s="5">
        <f t="shared" si="26"/>
        <v>0</v>
      </c>
      <c r="X73" s="5"/>
      <c r="Y73" s="5"/>
      <c r="Z73" s="5"/>
      <c r="AA73" s="1"/>
      <c r="AB73" s="1">
        <f t="shared" si="27"/>
        <v>25.739624591010848</v>
      </c>
      <c r="AC73" s="1">
        <f t="shared" si="28"/>
        <v>25.739624591010848</v>
      </c>
      <c r="AD73" s="1">
        <v>0.29039999999999999</v>
      </c>
      <c r="AE73" s="1">
        <v>-0.28820000000000001</v>
      </c>
      <c r="AF73" s="1">
        <v>-0.28820000000000001</v>
      </c>
      <c r="AG73" s="1">
        <v>0.29139999999999999</v>
      </c>
      <c r="AH73" s="1">
        <v>1.1594</v>
      </c>
      <c r="AI73" s="1">
        <v>0.86799999999999999</v>
      </c>
      <c r="AJ73" s="1">
        <v>0</v>
      </c>
      <c r="AK73" s="1">
        <v>0.2888</v>
      </c>
      <c r="AL73" s="1">
        <v>0.2888</v>
      </c>
      <c r="AM73" s="1">
        <v>0</v>
      </c>
      <c r="AN73" s="20" t="s">
        <v>164</v>
      </c>
      <c r="AO73" s="1">
        <f t="shared" si="29"/>
        <v>0</v>
      </c>
      <c r="AP73" s="1">
        <f t="shared" si="30"/>
        <v>0</v>
      </c>
      <c r="AQ73" s="1">
        <f t="shared" si="31"/>
        <v>0</v>
      </c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3" t="s">
        <v>122</v>
      </c>
      <c r="B74" s="13" t="s">
        <v>43</v>
      </c>
      <c r="C74" s="13">
        <v>7</v>
      </c>
      <c r="D74" s="13"/>
      <c r="E74" s="13">
        <v>5</v>
      </c>
      <c r="F74" s="13">
        <v>2</v>
      </c>
      <c r="G74" s="14">
        <v>0</v>
      </c>
      <c r="H74" s="13">
        <v>35</v>
      </c>
      <c r="I74" s="13" t="s">
        <v>51</v>
      </c>
      <c r="J74" s="13"/>
      <c r="K74" s="13">
        <v>7</v>
      </c>
      <c r="L74" s="13">
        <f t="shared" si="22"/>
        <v>-2</v>
      </c>
      <c r="M74" s="13">
        <f t="shared" si="23"/>
        <v>5</v>
      </c>
      <c r="N74" s="13"/>
      <c r="O74" s="13">
        <v>0</v>
      </c>
      <c r="P74" s="13">
        <v>0</v>
      </c>
      <c r="Q74" s="13">
        <v>0</v>
      </c>
      <c r="R74" s="13">
        <v>0</v>
      </c>
      <c r="S74" s="13">
        <f>IFERROR(VLOOKUP(A74,[1]Sheet!$A:$D,4,0),0)</f>
        <v>0</v>
      </c>
      <c r="T74" s="13">
        <f t="shared" si="24"/>
        <v>1</v>
      </c>
      <c r="U74" s="15"/>
      <c r="V74" s="5">
        <f t="shared" si="25"/>
        <v>0</v>
      </c>
      <c r="W74" s="5">
        <f t="shared" si="26"/>
        <v>0</v>
      </c>
      <c r="X74" s="5"/>
      <c r="Y74" s="5"/>
      <c r="Z74" s="15"/>
      <c r="AA74" s="13"/>
      <c r="AB74" s="1">
        <f t="shared" si="27"/>
        <v>2</v>
      </c>
      <c r="AC74" s="13">
        <f t="shared" si="28"/>
        <v>2</v>
      </c>
      <c r="AD74" s="13">
        <v>1</v>
      </c>
      <c r="AE74" s="13">
        <v>0.8</v>
      </c>
      <c r="AF74" s="13">
        <v>0.2</v>
      </c>
      <c r="AG74" s="13">
        <v>0.4</v>
      </c>
      <c r="AH74" s="13">
        <v>0.4</v>
      </c>
      <c r="AI74" s="13">
        <v>-0.2</v>
      </c>
      <c r="AJ74" s="13">
        <v>0.2</v>
      </c>
      <c r="AK74" s="13">
        <v>1</v>
      </c>
      <c r="AL74" s="13">
        <v>1.4</v>
      </c>
      <c r="AM74" s="13">
        <v>1</v>
      </c>
      <c r="AN74" s="13" t="s">
        <v>123</v>
      </c>
      <c r="AO74" s="1">
        <f t="shared" si="29"/>
        <v>0</v>
      </c>
      <c r="AP74" s="1">
        <f t="shared" si="30"/>
        <v>0</v>
      </c>
      <c r="AQ74" s="1">
        <f t="shared" si="31"/>
        <v>0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124</v>
      </c>
      <c r="B75" s="1" t="s">
        <v>38</v>
      </c>
      <c r="C75" s="1">
        <v>969.26900000000001</v>
      </c>
      <c r="D75" s="1">
        <v>6115.8379999999997</v>
      </c>
      <c r="E75" s="1">
        <v>2702.9720000000002</v>
      </c>
      <c r="F75" s="1">
        <v>3412.9650000000001</v>
      </c>
      <c r="G75" s="8">
        <v>1</v>
      </c>
      <c r="H75" s="1">
        <v>60</v>
      </c>
      <c r="I75" s="1" t="s">
        <v>39</v>
      </c>
      <c r="J75" s="1"/>
      <c r="K75" s="1">
        <v>2847.6</v>
      </c>
      <c r="L75" s="1">
        <f t="shared" si="22"/>
        <v>-144.6279999999997</v>
      </c>
      <c r="M75" s="1">
        <f t="shared" si="23"/>
        <v>2223.6620000000003</v>
      </c>
      <c r="N75" s="1">
        <v>479.31</v>
      </c>
      <c r="O75" s="1">
        <v>0</v>
      </c>
      <c r="P75" s="1">
        <v>150</v>
      </c>
      <c r="Q75" s="1">
        <v>324.19555100000218</v>
      </c>
      <c r="R75" s="1">
        <v>0</v>
      </c>
      <c r="S75" s="1">
        <f>IFERROR(VLOOKUP(A75,[1]Sheet!$A:$D,4,0),0)</f>
        <v>0</v>
      </c>
      <c r="T75" s="1">
        <f t="shared" si="24"/>
        <v>444.73240000000004</v>
      </c>
      <c r="U75" s="5">
        <f t="shared" ref="U75:U78" si="32">11*T75-R75-Q75-F75</f>
        <v>1154.8958489999977</v>
      </c>
      <c r="V75" s="5">
        <f t="shared" si="25"/>
        <v>1154.8958489999977</v>
      </c>
      <c r="W75" s="5">
        <f t="shared" si="26"/>
        <v>554.89584899999772</v>
      </c>
      <c r="X75" s="5">
        <v>600</v>
      </c>
      <c r="Y75" s="5">
        <f>$Y$1*T75</f>
        <v>618.17803600000002</v>
      </c>
      <c r="Z75" s="5"/>
      <c r="AA75" s="1"/>
      <c r="AB75" s="1">
        <f t="shared" si="27"/>
        <v>10.999999999999998</v>
      </c>
      <c r="AC75" s="1">
        <f t="shared" si="28"/>
        <v>8.403166827962167</v>
      </c>
      <c r="AD75" s="1">
        <v>408.226</v>
      </c>
      <c r="AE75" s="1">
        <v>533.23540000000003</v>
      </c>
      <c r="AF75" s="1">
        <v>512.7041999999999</v>
      </c>
      <c r="AG75" s="1">
        <v>337.57279999999997</v>
      </c>
      <c r="AH75" s="1">
        <v>388.42099999999999</v>
      </c>
      <c r="AI75" s="1">
        <v>435.79939999999999</v>
      </c>
      <c r="AJ75" s="1">
        <v>465.06479999999988</v>
      </c>
      <c r="AK75" s="1">
        <v>426.30720000000002</v>
      </c>
      <c r="AL75" s="1">
        <v>466.85520000000002</v>
      </c>
      <c r="AM75" s="1">
        <v>441.83440000000002</v>
      </c>
      <c r="AN75" s="1" t="s">
        <v>53</v>
      </c>
      <c r="AO75" s="1">
        <f t="shared" si="29"/>
        <v>555</v>
      </c>
      <c r="AP75" s="1">
        <f t="shared" si="30"/>
        <v>600</v>
      </c>
      <c r="AQ75" s="1">
        <f t="shared" si="31"/>
        <v>618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125</v>
      </c>
      <c r="B76" s="1" t="s">
        <v>38</v>
      </c>
      <c r="C76" s="1">
        <v>854.274</v>
      </c>
      <c r="D76" s="1">
        <v>1784.547</v>
      </c>
      <c r="E76" s="1">
        <v>2155.9169999999999</v>
      </c>
      <c r="F76" s="1">
        <v>-298.45999999999998</v>
      </c>
      <c r="G76" s="8">
        <v>1</v>
      </c>
      <c r="H76" s="1">
        <v>60</v>
      </c>
      <c r="I76" s="1" t="s">
        <v>39</v>
      </c>
      <c r="J76" s="1"/>
      <c r="K76" s="1">
        <v>2376.4659999999999</v>
      </c>
      <c r="L76" s="1">
        <f t="shared" si="22"/>
        <v>-220.54899999999998</v>
      </c>
      <c r="M76" s="1">
        <f t="shared" si="23"/>
        <v>1595.5549999999998</v>
      </c>
      <c r="N76" s="1">
        <v>560.36199999999997</v>
      </c>
      <c r="O76" s="1">
        <v>0</v>
      </c>
      <c r="P76" s="1">
        <v>0</v>
      </c>
      <c r="Q76" s="1">
        <v>0</v>
      </c>
      <c r="R76" s="1">
        <v>1150</v>
      </c>
      <c r="S76" s="1">
        <f>IFERROR(VLOOKUP(A76,[1]Sheet!$A:$D,4,0),0)</f>
        <v>0</v>
      </c>
      <c r="T76" s="1">
        <f t="shared" si="24"/>
        <v>319.11099999999999</v>
      </c>
      <c r="U76" s="5">
        <f>9*T76-R76-Q76-F76</f>
        <v>2020.4589999999998</v>
      </c>
      <c r="V76" s="5">
        <f t="shared" si="25"/>
        <v>2020.4589999999998</v>
      </c>
      <c r="W76" s="5">
        <f t="shared" si="26"/>
        <v>920.45899999999983</v>
      </c>
      <c r="X76" s="5">
        <v>1100</v>
      </c>
      <c r="Y76" s="5"/>
      <c r="Z76" s="5"/>
      <c r="AA76" s="1"/>
      <c r="AB76" s="1">
        <f t="shared" si="27"/>
        <v>9</v>
      </c>
      <c r="AC76" s="1">
        <f t="shared" si="28"/>
        <v>2.6684758594971654</v>
      </c>
      <c r="AD76" s="1">
        <v>211.46420000000001</v>
      </c>
      <c r="AE76" s="1">
        <v>136.13480000000001</v>
      </c>
      <c r="AF76" s="1">
        <v>269.41660000000002</v>
      </c>
      <c r="AG76" s="1">
        <v>155.0582</v>
      </c>
      <c r="AH76" s="1">
        <v>181.75299999999999</v>
      </c>
      <c r="AI76" s="1">
        <v>251.95840000000001</v>
      </c>
      <c r="AJ76" s="1">
        <v>168.5402</v>
      </c>
      <c r="AK76" s="1">
        <v>303.7946</v>
      </c>
      <c r="AL76" s="1">
        <v>326.57040000000001</v>
      </c>
      <c r="AM76" s="1">
        <v>159.26859999999999</v>
      </c>
      <c r="AN76" s="1" t="s">
        <v>65</v>
      </c>
      <c r="AO76" s="1">
        <f t="shared" si="29"/>
        <v>920</v>
      </c>
      <c r="AP76" s="1">
        <f t="shared" si="30"/>
        <v>1100</v>
      </c>
      <c r="AQ76" s="1">
        <f t="shared" si="31"/>
        <v>0</v>
      </c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126</v>
      </c>
      <c r="B77" s="1" t="s">
        <v>38</v>
      </c>
      <c r="C77" s="1">
        <v>722.57100000000003</v>
      </c>
      <c r="D77" s="1">
        <v>6419.2719999999999</v>
      </c>
      <c r="E77" s="1">
        <v>2458.9169999999999</v>
      </c>
      <c r="F77" s="1">
        <v>3478.5309999999999</v>
      </c>
      <c r="G77" s="8">
        <v>1</v>
      </c>
      <c r="H77" s="1">
        <v>60</v>
      </c>
      <c r="I77" s="1" t="s">
        <v>39</v>
      </c>
      <c r="J77" s="1"/>
      <c r="K77" s="1">
        <v>3350.1080000000002</v>
      </c>
      <c r="L77" s="1">
        <f t="shared" si="22"/>
        <v>-891.19100000000026</v>
      </c>
      <c r="M77" s="1">
        <f t="shared" si="23"/>
        <v>2279.1749999999997</v>
      </c>
      <c r="N77" s="1">
        <v>179.74199999999999</v>
      </c>
      <c r="O77" s="1">
        <v>0</v>
      </c>
      <c r="P77" s="1">
        <v>150</v>
      </c>
      <c r="Q77" s="1">
        <v>1117.212180999999</v>
      </c>
      <c r="R77" s="1">
        <v>0</v>
      </c>
      <c r="S77" s="1">
        <f>IFERROR(VLOOKUP(A77,[1]Sheet!$A:$D,4,0),0)</f>
        <v>0</v>
      </c>
      <c r="T77" s="1">
        <f t="shared" si="24"/>
        <v>455.83499999999992</v>
      </c>
      <c r="U77" s="5">
        <f t="shared" si="32"/>
        <v>418.44181900000058</v>
      </c>
      <c r="V77" s="5">
        <f t="shared" si="25"/>
        <v>418.44181900000058</v>
      </c>
      <c r="W77" s="5">
        <f t="shared" si="26"/>
        <v>348.44181900000058</v>
      </c>
      <c r="X77" s="5">
        <v>70</v>
      </c>
      <c r="Y77" s="5">
        <f t="shared" ref="Y77:Y78" si="33">$Y$1*T77</f>
        <v>633.61064999999985</v>
      </c>
      <c r="Z77" s="5"/>
      <c r="AA77" s="1"/>
      <c r="AB77" s="1">
        <f t="shared" si="27"/>
        <v>11</v>
      </c>
      <c r="AC77" s="1">
        <f t="shared" si="28"/>
        <v>10.082032272642513</v>
      </c>
      <c r="AD77" s="1">
        <v>447.71359999999999</v>
      </c>
      <c r="AE77" s="1">
        <v>583.35339999999997</v>
      </c>
      <c r="AF77" s="1">
        <v>424.53280000000012</v>
      </c>
      <c r="AG77" s="1">
        <v>346.59460000000001</v>
      </c>
      <c r="AH77" s="1">
        <v>335.08580000000001</v>
      </c>
      <c r="AI77" s="1">
        <v>446.32619999999997</v>
      </c>
      <c r="AJ77" s="1">
        <v>378.19500000000011</v>
      </c>
      <c r="AK77" s="1">
        <v>283.33</v>
      </c>
      <c r="AL77" s="1">
        <v>287.46300000000002</v>
      </c>
      <c r="AM77" s="1">
        <v>398.13319999999999</v>
      </c>
      <c r="AN77" s="1" t="s">
        <v>127</v>
      </c>
      <c r="AO77" s="1">
        <f t="shared" si="29"/>
        <v>348</v>
      </c>
      <c r="AP77" s="1">
        <f t="shared" si="30"/>
        <v>70</v>
      </c>
      <c r="AQ77" s="1">
        <f t="shared" si="31"/>
        <v>634</v>
      </c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63</v>
      </c>
      <c r="B78" s="1" t="s">
        <v>38</v>
      </c>
      <c r="C78" s="1">
        <v>1430.1769999999999</v>
      </c>
      <c r="D78" s="1">
        <v>6548.2460000000001</v>
      </c>
      <c r="E78" s="1">
        <v>3550.4920000000002</v>
      </c>
      <c r="F78" s="1">
        <v>2664.0369999999998</v>
      </c>
      <c r="G78" s="8">
        <v>1</v>
      </c>
      <c r="H78" s="1">
        <v>60</v>
      </c>
      <c r="I78" s="1" t="s">
        <v>39</v>
      </c>
      <c r="J78" s="1"/>
      <c r="K78" s="1">
        <v>4677.6890000000003</v>
      </c>
      <c r="L78" s="1">
        <f t="shared" si="22"/>
        <v>-1127.1970000000001</v>
      </c>
      <c r="M78" s="1">
        <f t="shared" si="23"/>
        <v>2955.9110000000001</v>
      </c>
      <c r="N78" s="1">
        <v>594.58100000000002</v>
      </c>
      <c r="O78" s="1">
        <v>188</v>
      </c>
      <c r="P78" s="1">
        <v>150</v>
      </c>
      <c r="Q78" s="1">
        <v>734.8679230000007</v>
      </c>
      <c r="R78" s="1">
        <v>1050</v>
      </c>
      <c r="S78" s="1">
        <f>IFERROR(VLOOKUP(A78,[1]Sheet!$A:$D,4,0),0)</f>
        <v>167</v>
      </c>
      <c r="T78" s="1">
        <f t="shared" si="24"/>
        <v>591.18219999999997</v>
      </c>
      <c r="U78" s="5">
        <f t="shared" si="32"/>
        <v>2054.0992769999989</v>
      </c>
      <c r="V78" s="5">
        <f t="shared" si="25"/>
        <v>2054.0992769999989</v>
      </c>
      <c r="W78" s="5">
        <f t="shared" si="26"/>
        <v>954.09927699999889</v>
      </c>
      <c r="X78" s="5">
        <v>1100</v>
      </c>
      <c r="Y78" s="5">
        <f t="shared" si="33"/>
        <v>821.74325799999986</v>
      </c>
      <c r="Z78" s="5"/>
      <c r="AA78" s="1"/>
      <c r="AB78" s="1">
        <f t="shared" si="27"/>
        <v>11</v>
      </c>
      <c r="AC78" s="1">
        <f t="shared" si="28"/>
        <v>7.525437881925404</v>
      </c>
      <c r="AD78" s="1">
        <v>533.8338</v>
      </c>
      <c r="AE78" s="1">
        <v>557.26819999999998</v>
      </c>
      <c r="AF78" s="1">
        <v>456.03779999999989</v>
      </c>
      <c r="AG78" s="1">
        <v>450.44499999999999</v>
      </c>
      <c r="AH78" s="1">
        <v>413.43060000000003</v>
      </c>
      <c r="AI78" s="1">
        <v>390.21580000000012</v>
      </c>
      <c r="AJ78" s="1">
        <v>414.16279999999989</v>
      </c>
      <c r="AK78" s="1">
        <v>384.53160000000003</v>
      </c>
      <c r="AL78" s="1">
        <v>542.63</v>
      </c>
      <c r="AM78" s="1">
        <v>530.54639999999995</v>
      </c>
      <c r="AN78" s="1" t="s">
        <v>53</v>
      </c>
      <c r="AO78" s="1">
        <f t="shared" si="29"/>
        <v>954</v>
      </c>
      <c r="AP78" s="1">
        <f t="shared" si="30"/>
        <v>1100</v>
      </c>
      <c r="AQ78" s="1">
        <f t="shared" si="31"/>
        <v>822</v>
      </c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3" t="s">
        <v>128</v>
      </c>
      <c r="B79" s="13" t="s">
        <v>38</v>
      </c>
      <c r="C79" s="13">
        <v>1.292</v>
      </c>
      <c r="D79" s="13"/>
      <c r="E79" s="13">
        <v>-0.28599999999999998</v>
      </c>
      <c r="F79" s="13">
        <v>-10.842000000000001</v>
      </c>
      <c r="G79" s="14">
        <v>0</v>
      </c>
      <c r="H79" s="13">
        <v>55</v>
      </c>
      <c r="I79" s="13" t="s">
        <v>51</v>
      </c>
      <c r="J79" s="13"/>
      <c r="K79" s="13">
        <v>1.2</v>
      </c>
      <c r="L79" s="13">
        <f t="shared" si="22"/>
        <v>-1.486</v>
      </c>
      <c r="M79" s="13">
        <f t="shared" si="23"/>
        <v>-0.28599999999999998</v>
      </c>
      <c r="N79" s="13"/>
      <c r="O79" s="13">
        <v>0</v>
      </c>
      <c r="P79" s="13">
        <v>0</v>
      </c>
      <c r="Q79" s="13">
        <v>0</v>
      </c>
      <c r="R79" s="13">
        <v>0</v>
      </c>
      <c r="S79" s="13">
        <f>IFERROR(VLOOKUP(A79,[1]Sheet!$A:$D,4,0),0)</f>
        <v>0</v>
      </c>
      <c r="T79" s="13">
        <f t="shared" si="24"/>
        <v>-5.7199999999999994E-2</v>
      </c>
      <c r="U79" s="15"/>
      <c r="V79" s="5">
        <f t="shared" si="25"/>
        <v>0</v>
      </c>
      <c r="W79" s="5">
        <f t="shared" si="26"/>
        <v>0</v>
      </c>
      <c r="X79" s="5"/>
      <c r="Y79" s="5"/>
      <c r="Z79" s="15"/>
      <c r="AA79" s="13"/>
      <c r="AB79" s="1">
        <f t="shared" si="27"/>
        <v>189.54545454545456</v>
      </c>
      <c r="AC79" s="13">
        <f t="shared" si="28"/>
        <v>189.54545454545456</v>
      </c>
      <c r="AD79" s="13">
        <v>0.218</v>
      </c>
      <c r="AE79" s="13">
        <v>0.55119999999999991</v>
      </c>
      <c r="AF79" s="13">
        <v>0.19900000000000001</v>
      </c>
      <c r="AG79" s="13">
        <v>0.1918</v>
      </c>
      <c r="AH79" s="13">
        <v>0.26879999999999998</v>
      </c>
      <c r="AI79" s="13">
        <v>0.54059999999999997</v>
      </c>
      <c r="AJ79" s="13">
        <v>1.0873999999999999</v>
      </c>
      <c r="AK79" s="13">
        <v>0.81440000000000001</v>
      </c>
      <c r="AL79" s="13">
        <v>0.53499999999999992</v>
      </c>
      <c r="AM79" s="13">
        <v>0.53320000000000001</v>
      </c>
      <c r="AN79" s="13" t="s">
        <v>129</v>
      </c>
      <c r="AO79" s="1">
        <f t="shared" si="29"/>
        <v>0</v>
      </c>
      <c r="AP79" s="1">
        <f t="shared" si="30"/>
        <v>0</v>
      </c>
      <c r="AQ79" s="1">
        <f t="shared" si="31"/>
        <v>0</v>
      </c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3" t="s">
        <v>130</v>
      </c>
      <c r="B80" s="13" t="s">
        <v>38</v>
      </c>
      <c r="C80" s="13">
        <v>13.435</v>
      </c>
      <c r="D80" s="13"/>
      <c r="E80" s="13">
        <v>1.351</v>
      </c>
      <c r="F80" s="13">
        <v>12.084</v>
      </c>
      <c r="G80" s="14">
        <v>0</v>
      </c>
      <c r="H80" s="13">
        <v>55</v>
      </c>
      <c r="I80" s="13" t="s">
        <v>51</v>
      </c>
      <c r="J80" s="13"/>
      <c r="K80" s="13">
        <v>1.3</v>
      </c>
      <c r="L80" s="13">
        <f t="shared" si="22"/>
        <v>5.0999999999999934E-2</v>
      </c>
      <c r="M80" s="13">
        <f t="shared" si="23"/>
        <v>1.351</v>
      </c>
      <c r="N80" s="13"/>
      <c r="O80" s="13">
        <v>0</v>
      </c>
      <c r="P80" s="13">
        <v>0</v>
      </c>
      <c r="Q80" s="13">
        <v>0</v>
      </c>
      <c r="R80" s="13">
        <v>0</v>
      </c>
      <c r="S80" s="13">
        <f>IFERROR(VLOOKUP(A80,[1]Sheet!$A:$D,4,0),0)</f>
        <v>0</v>
      </c>
      <c r="T80" s="13">
        <f t="shared" si="24"/>
        <v>0.2702</v>
      </c>
      <c r="U80" s="15"/>
      <c r="V80" s="5">
        <f t="shared" si="25"/>
        <v>0</v>
      </c>
      <c r="W80" s="5">
        <f t="shared" si="26"/>
        <v>0</v>
      </c>
      <c r="X80" s="5"/>
      <c r="Y80" s="5"/>
      <c r="Z80" s="15"/>
      <c r="AA80" s="13"/>
      <c r="AB80" s="1">
        <f t="shared" si="27"/>
        <v>44.722427831236118</v>
      </c>
      <c r="AC80" s="13">
        <f t="shared" si="28"/>
        <v>44.722427831236118</v>
      </c>
      <c r="AD80" s="13">
        <v>0</v>
      </c>
      <c r="AE80" s="13">
        <v>0</v>
      </c>
      <c r="AF80" s="13">
        <v>0.26719999999999999</v>
      </c>
      <c r="AG80" s="13">
        <v>0.26719999999999999</v>
      </c>
      <c r="AH80" s="13">
        <v>0.2676</v>
      </c>
      <c r="AI80" s="13">
        <v>1.0702</v>
      </c>
      <c r="AJ80" s="13">
        <v>1.6020000000000001</v>
      </c>
      <c r="AK80" s="13">
        <v>0.7994</v>
      </c>
      <c r="AL80" s="13">
        <v>0</v>
      </c>
      <c r="AM80" s="13">
        <v>0.26440000000000002</v>
      </c>
      <c r="AN80" s="20" t="s">
        <v>161</v>
      </c>
      <c r="AO80" s="1">
        <f t="shared" si="29"/>
        <v>0</v>
      </c>
      <c r="AP80" s="1">
        <f t="shared" si="30"/>
        <v>0</v>
      </c>
      <c r="AQ80" s="1">
        <f t="shared" si="31"/>
        <v>0</v>
      </c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131</v>
      </c>
      <c r="B81" s="1" t="s">
        <v>38</v>
      </c>
      <c r="C81" s="1">
        <v>60.2</v>
      </c>
      <c r="D81" s="1">
        <v>121.26900000000001</v>
      </c>
      <c r="E81" s="1">
        <v>108.45399999999999</v>
      </c>
      <c r="F81" s="1">
        <v>12.032</v>
      </c>
      <c r="G81" s="8">
        <v>1</v>
      </c>
      <c r="H81" s="1">
        <v>60</v>
      </c>
      <c r="I81" s="1" t="s">
        <v>39</v>
      </c>
      <c r="J81" s="1"/>
      <c r="K81" s="1">
        <v>232.35300000000001</v>
      </c>
      <c r="L81" s="1">
        <f t="shared" si="22"/>
        <v>-123.89900000000002</v>
      </c>
      <c r="M81" s="1">
        <f t="shared" si="23"/>
        <v>108.45399999999999</v>
      </c>
      <c r="N81" s="1"/>
      <c r="O81" s="1">
        <v>0</v>
      </c>
      <c r="P81" s="1">
        <v>0</v>
      </c>
      <c r="Q81" s="1">
        <v>97.505200000000031</v>
      </c>
      <c r="R81" s="1">
        <v>134.51519999999991</v>
      </c>
      <c r="S81" s="1">
        <f>IFERROR(VLOOKUP(A81,[1]Sheet!$A:$D,4,0),0)</f>
        <v>0</v>
      </c>
      <c r="T81" s="1">
        <f t="shared" si="24"/>
        <v>21.690799999999999</v>
      </c>
      <c r="U81" s="5"/>
      <c r="V81" s="5">
        <f t="shared" si="25"/>
        <v>0</v>
      </c>
      <c r="W81" s="5">
        <f t="shared" si="26"/>
        <v>0</v>
      </c>
      <c r="X81" s="5"/>
      <c r="Y81" s="5"/>
      <c r="Z81" s="5"/>
      <c r="AA81" s="1"/>
      <c r="AB81" s="1">
        <f t="shared" si="27"/>
        <v>11.251424567097567</v>
      </c>
      <c r="AC81" s="1">
        <f t="shared" si="28"/>
        <v>11.251424567097567</v>
      </c>
      <c r="AD81" s="1">
        <v>26.5594</v>
      </c>
      <c r="AE81" s="1">
        <v>19.285399999999999</v>
      </c>
      <c r="AF81" s="1">
        <v>16.993200000000002</v>
      </c>
      <c r="AG81" s="1">
        <v>12.1966</v>
      </c>
      <c r="AH81" s="1">
        <v>0</v>
      </c>
      <c r="AI81" s="1">
        <v>16.6934</v>
      </c>
      <c r="AJ81" s="1">
        <v>16.6934</v>
      </c>
      <c r="AK81" s="1">
        <v>0</v>
      </c>
      <c r="AL81" s="1">
        <v>2.4062000000000001</v>
      </c>
      <c r="AM81" s="1">
        <v>4.7898000000000014</v>
      </c>
      <c r="AN81" s="1"/>
      <c r="AO81" s="1">
        <f t="shared" si="29"/>
        <v>0</v>
      </c>
      <c r="AP81" s="1">
        <f t="shared" si="30"/>
        <v>0</v>
      </c>
      <c r="AQ81" s="1">
        <f t="shared" si="31"/>
        <v>0</v>
      </c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3" t="s">
        <v>132</v>
      </c>
      <c r="B82" s="13" t="s">
        <v>43</v>
      </c>
      <c r="C82" s="13">
        <v>10</v>
      </c>
      <c r="D82" s="13">
        <v>16</v>
      </c>
      <c r="E82" s="13">
        <v>6</v>
      </c>
      <c r="F82" s="13">
        <v>13</v>
      </c>
      <c r="G82" s="14">
        <v>0</v>
      </c>
      <c r="H82" s="13">
        <v>40</v>
      </c>
      <c r="I82" s="13" t="s">
        <v>51</v>
      </c>
      <c r="J82" s="13"/>
      <c r="K82" s="13">
        <v>6</v>
      </c>
      <c r="L82" s="13">
        <f t="shared" si="22"/>
        <v>0</v>
      </c>
      <c r="M82" s="13">
        <f t="shared" si="23"/>
        <v>6</v>
      </c>
      <c r="N82" s="13"/>
      <c r="O82" s="13">
        <v>0</v>
      </c>
      <c r="P82" s="13">
        <v>0</v>
      </c>
      <c r="Q82" s="13">
        <v>0</v>
      </c>
      <c r="R82" s="13">
        <v>0</v>
      </c>
      <c r="S82" s="13">
        <f>IFERROR(VLOOKUP(A82,[1]Sheet!$A:$D,4,0),0)</f>
        <v>0</v>
      </c>
      <c r="T82" s="13">
        <f t="shared" si="24"/>
        <v>1.2</v>
      </c>
      <c r="U82" s="15"/>
      <c r="V82" s="5">
        <f t="shared" si="25"/>
        <v>0</v>
      </c>
      <c r="W82" s="5">
        <f t="shared" si="26"/>
        <v>0</v>
      </c>
      <c r="X82" s="5"/>
      <c r="Y82" s="5"/>
      <c r="Z82" s="15"/>
      <c r="AA82" s="13"/>
      <c r="AB82" s="1">
        <f t="shared" si="27"/>
        <v>10.833333333333334</v>
      </c>
      <c r="AC82" s="13">
        <f t="shared" si="28"/>
        <v>10.833333333333334</v>
      </c>
      <c r="AD82" s="13">
        <v>0.6</v>
      </c>
      <c r="AE82" s="13">
        <v>0.2</v>
      </c>
      <c r="AF82" s="13">
        <v>0.2</v>
      </c>
      <c r="AG82" s="13">
        <v>0.4</v>
      </c>
      <c r="AH82" s="13">
        <v>1</v>
      </c>
      <c r="AI82" s="13">
        <v>1.4</v>
      </c>
      <c r="AJ82" s="13">
        <v>1</v>
      </c>
      <c r="AK82" s="13">
        <v>1.4</v>
      </c>
      <c r="AL82" s="13">
        <v>1.4</v>
      </c>
      <c r="AM82" s="13">
        <v>0.8</v>
      </c>
      <c r="AN82" s="21" t="s">
        <v>133</v>
      </c>
      <c r="AO82" s="1">
        <f t="shared" si="29"/>
        <v>0</v>
      </c>
      <c r="AP82" s="1">
        <f t="shared" si="30"/>
        <v>0</v>
      </c>
      <c r="AQ82" s="1">
        <f t="shared" si="31"/>
        <v>0</v>
      </c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3" t="s">
        <v>134</v>
      </c>
      <c r="B83" s="13" t="s">
        <v>43</v>
      </c>
      <c r="C83" s="13">
        <v>12</v>
      </c>
      <c r="D83" s="13">
        <v>6</v>
      </c>
      <c r="E83" s="13">
        <v>4</v>
      </c>
      <c r="F83" s="13">
        <v>6</v>
      </c>
      <c r="G83" s="14">
        <v>0</v>
      </c>
      <c r="H83" s="13">
        <v>40</v>
      </c>
      <c r="I83" s="13" t="s">
        <v>51</v>
      </c>
      <c r="J83" s="13"/>
      <c r="K83" s="13">
        <v>4</v>
      </c>
      <c r="L83" s="13">
        <f t="shared" si="22"/>
        <v>0</v>
      </c>
      <c r="M83" s="13">
        <f t="shared" si="23"/>
        <v>4</v>
      </c>
      <c r="N83" s="13"/>
      <c r="O83" s="13">
        <v>0</v>
      </c>
      <c r="P83" s="13">
        <v>0</v>
      </c>
      <c r="Q83" s="13">
        <v>0</v>
      </c>
      <c r="R83" s="13">
        <v>0</v>
      </c>
      <c r="S83" s="13">
        <f>IFERROR(VLOOKUP(A83,[1]Sheet!$A:$D,4,0),0)</f>
        <v>0</v>
      </c>
      <c r="T83" s="13">
        <f t="shared" si="24"/>
        <v>0.8</v>
      </c>
      <c r="U83" s="15"/>
      <c r="V83" s="5">
        <f t="shared" si="25"/>
        <v>0</v>
      </c>
      <c r="W83" s="5">
        <f t="shared" si="26"/>
        <v>0</v>
      </c>
      <c r="X83" s="5"/>
      <c r="Y83" s="5"/>
      <c r="Z83" s="15"/>
      <c r="AA83" s="13"/>
      <c r="AB83" s="1">
        <f t="shared" si="27"/>
        <v>7.5</v>
      </c>
      <c r="AC83" s="13">
        <f t="shared" si="28"/>
        <v>7.5</v>
      </c>
      <c r="AD83" s="13">
        <v>0</v>
      </c>
      <c r="AE83" s="13">
        <v>-0.2</v>
      </c>
      <c r="AF83" s="13">
        <v>0</v>
      </c>
      <c r="AG83" s="13">
        <v>0</v>
      </c>
      <c r="AH83" s="13">
        <v>1</v>
      </c>
      <c r="AI83" s="13">
        <v>1</v>
      </c>
      <c r="AJ83" s="13">
        <v>0.2</v>
      </c>
      <c r="AK83" s="13">
        <v>1</v>
      </c>
      <c r="AL83" s="13">
        <v>1</v>
      </c>
      <c r="AM83" s="13">
        <v>0.4</v>
      </c>
      <c r="AN83" s="20" t="s">
        <v>162</v>
      </c>
      <c r="AO83" s="1">
        <f t="shared" si="29"/>
        <v>0</v>
      </c>
      <c r="AP83" s="1">
        <f t="shared" si="30"/>
        <v>0</v>
      </c>
      <c r="AQ83" s="1">
        <f t="shared" si="31"/>
        <v>0</v>
      </c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135</v>
      </c>
      <c r="B84" s="1" t="s">
        <v>43</v>
      </c>
      <c r="C84" s="1">
        <v>124</v>
      </c>
      <c r="D84" s="1">
        <v>119</v>
      </c>
      <c r="E84" s="1">
        <v>89</v>
      </c>
      <c r="F84" s="1">
        <v>89</v>
      </c>
      <c r="G84" s="8">
        <v>0.3</v>
      </c>
      <c r="H84" s="1">
        <v>40</v>
      </c>
      <c r="I84" s="1" t="s">
        <v>39</v>
      </c>
      <c r="J84" s="1"/>
      <c r="K84" s="1">
        <v>93</v>
      </c>
      <c r="L84" s="1">
        <f t="shared" si="22"/>
        <v>-4</v>
      </c>
      <c r="M84" s="1">
        <f t="shared" si="23"/>
        <v>89</v>
      </c>
      <c r="N84" s="1"/>
      <c r="O84" s="1">
        <v>0</v>
      </c>
      <c r="P84" s="1">
        <v>0</v>
      </c>
      <c r="Q84" s="1">
        <v>0</v>
      </c>
      <c r="R84" s="1">
        <v>30.400000000000009</v>
      </c>
      <c r="S84" s="1">
        <f>IFERROR(VLOOKUP(A84,[1]Sheet!$A:$D,4,0),0)</f>
        <v>0</v>
      </c>
      <c r="T84" s="1">
        <f t="shared" si="24"/>
        <v>17.8</v>
      </c>
      <c r="U84" s="5">
        <f t="shared" ref="U84:U94" si="34">11*T84-R84-Q84-F84</f>
        <v>76.400000000000006</v>
      </c>
      <c r="V84" s="5">
        <f>Z84</f>
        <v>100</v>
      </c>
      <c r="W84" s="5">
        <f t="shared" si="26"/>
        <v>100</v>
      </c>
      <c r="X84" s="5"/>
      <c r="Y84" s="5"/>
      <c r="Z84" s="5">
        <v>100</v>
      </c>
      <c r="AA84" s="1" t="s">
        <v>166</v>
      </c>
      <c r="AB84" s="1">
        <f t="shared" si="27"/>
        <v>12.325842696629213</v>
      </c>
      <c r="AC84" s="1">
        <f t="shared" si="28"/>
        <v>6.7078651685393256</v>
      </c>
      <c r="AD84" s="1">
        <v>15.4</v>
      </c>
      <c r="AE84" s="1">
        <v>16</v>
      </c>
      <c r="AF84" s="1">
        <v>18.399999999999999</v>
      </c>
      <c r="AG84" s="1">
        <v>23.4</v>
      </c>
      <c r="AH84" s="1">
        <v>22</v>
      </c>
      <c r="AI84" s="1">
        <v>18</v>
      </c>
      <c r="AJ84" s="1">
        <v>14.8</v>
      </c>
      <c r="AK84" s="1">
        <v>15.2</v>
      </c>
      <c r="AL84" s="1">
        <v>21</v>
      </c>
      <c r="AM84" s="1">
        <v>19.600000000000001</v>
      </c>
      <c r="AN84" s="1"/>
      <c r="AO84" s="1">
        <f t="shared" si="29"/>
        <v>30</v>
      </c>
      <c r="AP84" s="1">
        <f t="shared" si="30"/>
        <v>0</v>
      </c>
      <c r="AQ84" s="1">
        <f t="shared" si="31"/>
        <v>0</v>
      </c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136</v>
      </c>
      <c r="B85" s="1" t="s">
        <v>43</v>
      </c>
      <c r="C85" s="1">
        <v>30</v>
      </c>
      <c r="D85" s="1"/>
      <c r="E85" s="1">
        <v>30</v>
      </c>
      <c r="F85" s="1"/>
      <c r="G85" s="8">
        <v>7.0000000000000007E-2</v>
      </c>
      <c r="H85" s="1">
        <v>90</v>
      </c>
      <c r="I85" s="1" t="s">
        <v>39</v>
      </c>
      <c r="J85" s="1"/>
      <c r="K85" s="1">
        <v>34</v>
      </c>
      <c r="L85" s="1">
        <f t="shared" si="22"/>
        <v>-4</v>
      </c>
      <c r="M85" s="1">
        <f t="shared" si="23"/>
        <v>30</v>
      </c>
      <c r="N85" s="1"/>
      <c r="O85" s="1">
        <v>0</v>
      </c>
      <c r="P85" s="1">
        <v>0</v>
      </c>
      <c r="Q85" s="1">
        <v>56.600000000000009</v>
      </c>
      <c r="R85" s="1">
        <v>87.399999999999991</v>
      </c>
      <c r="S85" s="1">
        <f>IFERROR(VLOOKUP(A85,[1]Sheet!$A:$D,4,0),0)</f>
        <v>0</v>
      </c>
      <c r="T85" s="1">
        <f t="shared" si="24"/>
        <v>6</v>
      </c>
      <c r="U85" s="5"/>
      <c r="V85" s="5">
        <f t="shared" si="25"/>
        <v>0</v>
      </c>
      <c r="W85" s="5">
        <f t="shared" si="26"/>
        <v>0</v>
      </c>
      <c r="X85" s="5"/>
      <c r="Y85" s="5"/>
      <c r="Z85" s="5"/>
      <c r="AA85" s="1"/>
      <c r="AB85" s="1">
        <f t="shared" si="27"/>
        <v>24</v>
      </c>
      <c r="AC85" s="1">
        <f t="shared" si="28"/>
        <v>24</v>
      </c>
      <c r="AD85" s="1">
        <v>14.4</v>
      </c>
      <c r="AE85" s="1">
        <v>8.4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0.30199999999999999</v>
      </c>
      <c r="AL85" s="1">
        <v>0.30199999999999999</v>
      </c>
      <c r="AM85" s="1">
        <v>0.2248</v>
      </c>
      <c r="AN85" s="1" t="s">
        <v>84</v>
      </c>
      <c r="AO85" s="1">
        <f t="shared" si="29"/>
        <v>0</v>
      </c>
      <c r="AP85" s="1">
        <f t="shared" si="30"/>
        <v>0</v>
      </c>
      <c r="AQ85" s="1">
        <f t="shared" si="31"/>
        <v>0</v>
      </c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137</v>
      </c>
      <c r="B86" s="1" t="s">
        <v>43</v>
      </c>
      <c r="C86" s="1">
        <v>31</v>
      </c>
      <c r="D86" s="1"/>
      <c r="E86" s="1">
        <v>31</v>
      </c>
      <c r="F86" s="1"/>
      <c r="G86" s="8">
        <v>0.05</v>
      </c>
      <c r="H86" s="1">
        <v>90</v>
      </c>
      <c r="I86" s="1" t="s">
        <v>39</v>
      </c>
      <c r="J86" s="1"/>
      <c r="K86" s="1">
        <v>40</v>
      </c>
      <c r="L86" s="1">
        <f t="shared" si="22"/>
        <v>-9</v>
      </c>
      <c r="M86" s="1">
        <f t="shared" si="23"/>
        <v>31</v>
      </c>
      <c r="N86" s="1"/>
      <c r="O86" s="1">
        <v>0</v>
      </c>
      <c r="P86" s="1">
        <v>0</v>
      </c>
      <c r="Q86" s="1">
        <v>61</v>
      </c>
      <c r="R86" s="1">
        <v>83</v>
      </c>
      <c r="S86" s="1">
        <f>IFERROR(VLOOKUP(A86,[1]Sheet!$A:$D,4,0),0)</f>
        <v>0</v>
      </c>
      <c r="T86" s="1">
        <f t="shared" si="24"/>
        <v>6.2</v>
      </c>
      <c r="U86" s="5"/>
      <c r="V86" s="5">
        <f t="shared" ref="V86:V87" si="35">Z86</f>
        <v>30</v>
      </c>
      <c r="W86" s="5">
        <f t="shared" si="26"/>
        <v>30</v>
      </c>
      <c r="X86" s="5"/>
      <c r="Y86" s="5"/>
      <c r="Z86" s="5">
        <v>30</v>
      </c>
      <c r="AA86" s="1" t="s">
        <v>166</v>
      </c>
      <c r="AB86" s="1">
        <f t="shared" si="27"/>
        <v>28.064516129032256</v>
      </c>
      <c r="AC86" s="1">
        <f t="shared" si="28"/>
        <v>23.225806451612904</v>
      </c>
      <c r="AD86" s="1">
        <v>14.4</v>
      </c>
      <c r="AE86" s="1">
        <v>8.1999999999999993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0.30199999999999999</v>
      </c>
      <c r="AL86" s="1">
        <v>0.30199999999999999</v>
      </c>
      <c r="AM86" s="1">
        <v>0.2248</v>
      </c>
      <c r="AN86" s="1" t="s">
        <v>84</v>
      </c>
      <c r="AO86" s="1">
        <f t="shared" si="29"/>
        <v>2</v>
      </c>
      <c r="AP86" s="1">
        <f t="shared" si="30"/>
        <v>0</v>
      </c>
      <c r="AQ86" s="1">
        <f t="shared" si="31"/>
        <v>0</v>
      </c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138</v>
      </c>
      <c r="B87" s="1" t="s">
        <v>43</v>
      </c>
      <c r="C87" s="1"/>
      <c r="D87" s="1">
        <v>126</v>
      </c>
      <c r="E87" s="1">
        <v>60</v>
      </c>
      <c r="F87" s="1">
        <v>66</v>
      </c>
      <c r="G87" s="8">
        <v>5.5E-2</v>
      </c>
      <c r="H87" s="1">
        <v>90</v>
      </c>
      <c r="I87" s="1" t="s">
        <v>39</v>
      </c>
      <c r="J87" s="1"/>
      <c r="K87" s="1">
        <v>60</v>
      </c>
      <c r="L87" s="1">
        <f t="shared" si="22"/>
        <v>0</v>
      </c>
      <c r="M87" s="1">
        <f t="shared" si="23"/>
        <v>60</v>
      </c>
      <c r="N87" s="1"/>
      <c r="O87" s="1">
        <v>0</v>
      </c>
      <c r="P87" s="1">
        <v>0</v>
      </c>
      <c r="Q87" s="1">
        <v>0</v>
      </c>
      <c r="R87" s="1">
        <v>0</v>
      </c>
      <c r="S87" s="1">
        <f>IFERROR(VLOOKUP(A87,[1]Sheet!$A:$D,4,0),0)</f>
        <v>0</v>
      </c>
      <c r="T87" s="1">
        <f t="shared" si="24"/>
        <v>12</v>
      </c>
      <c r="U87" s="5">
        <f t="shared" si="34"/>
        <v>66</v>
      </c>
      <c r="V87" s="5">
        <f t="shared" si="35"/>
        <v>100</v>
      </c>
      <c r="W87" s="5">
        <f t="shared" si="26"/>
        <v>100</v>
      </c>
      <c r="X87" s="5"/>
      <c r="Y87" s="5"/>
      <c r="Z87" s="5">
        <v>100</v>
      </c>
      <c r="AA87" s="1" t="s">
        <v>166</v>
      </c>
      <c r="AB87" s="1">
        <f t="shared" si="27"/>
        <v>13.833333333333334</v>
      </c>
      <c r="AC87" s="1">
        <f t="shared" si="28"/>
        <v>5.5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0.30199999999999999</v>
      </c>
      <c r="AL87" s="1">
        <v>0.30199999999999999</v>
      </c>
      <c r="AM87" s="1">
        <v>0.2248</v>
      </c>
      <c r="AN87" s="1" t="s">
        <v>84</v>
      </c>
      <c r="AO87" s="1">
        <f t="shared" si="29"/>
        <v>6</v>
      </c>
      <c r="AP87" s="1">
        <f t="shared" si="30"/>
        <v>0</v>
      </c>
      <c r="AQ87" s="1">
        <f t="shared" si="31"/>
        <v>0</v>
      </c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139</v>
      </c>
      <c r="B88" s="1" t="s">
        <v>43</v>
      </c>
      <c r="C88" s="1">
        <v>52</v>
      </c>
      <c r="D88" s="1"/>
      <c r="E88" s="1"/>
      <c r="F88" s="1">
        <v>52</v>
      </c>
      <c r="G88" s="8">
        <v>0.05</v>
      </c>
      <c r="H88" s="1">
        <v>120</v>
      </c>
      <c r="I88" s="1" t="s">
        <v>39</v>
      </c>
      <c r="J88" s="1"/>
      <c r="K88" s="1"/>
      <c r="L88" s="1">
        <f t="shared" si="22"/>
        <v>0</v>
      </c>
      <c r="M88" s="1">
        <f t="shared" si="23"/>
        <v>0</v>
      </c>
      <c r="N88" s="1"/>
      <c r="O88" s="1">
        <v>0</v>
      </c>
      <c r="P88" s="1">
        <v>0</v>
      </c>
      <c r="Q88" s="1">
        <v>0</v>
      </c>
      <c r="R88" s="1">
        <v>0</v>
      </c>
      <c r="S88" s="1">
        <f>IFERROR(VLOOKUP(A88,[1]Sheet!$A:$D,4,0),0)</f>
        <v>0</v>
      </c>
      <c r="T88" s="1">
        <f t="shared" si="24"/>
        <v>0</v>
      </c>
      <c r="U88" s="5"/>
      <c r="V88" s="5">
        <f t="shared" si="25"/>
        <v>0</v>
      </c>
      <c r="W88" s="5">
        <f t="shared" si="26"/>
        <v>0</v>
      </c>
      <c r="X88" s="5"/>
      <c r="Y88" s="5"/>
      <c r="Z88" s="5"/>
      <c r="AA88" s="1"/>
      <c r="AB88" s="1" t="e">
        <f t="shared" si="27"/>
        <v>#DIV/0!</v>
      </c>
      <c r="AC88" s="1" t="e">
        <f t="shared" si="28"/>
        <v>#DIV/0!</v>
      </c>
      <c r="AD88" s="1">
        <v>0.6</v>
      </c>
      <c r="AE88" s="1">
        <v>0.6</v>
      </c>
      <c r="AF88" s="1">
        <v>0.4</v>
      </c>
      <c r="AG88" s="1">
        <v>1</v>
      </c>
      <c r="AH88" s="1">
        <v>0.6</v>
      </c>
      <c r="AI88" s="1">
        <v>2.2000000000000002</v>
      </c>
      <c r="AJ88" s="1">
        <v>3.2</v>
      </c>
      <c r="AK88" s="1">
        <v>1</v>
      </c>
      <c r="AL88" s="1">
        <v>0.4</v>
      </c>
      <c r="AM88" s="1">
        <v>0.8</v>
      </c>
      <c r="AN88" s="20" t="s">
        <v>164</v>
      </c>
      <c r="AO88" s="1">
        <f t="shared" si="29"/>
        <v>0</v>
      </c>
      <c r="AP88" s="1">
        <f t="shared" si="30"/>
        <v>0</v>
      </c>
      <c r="AQ88" s="1">
        <f t="shared" si="31"/>
        <v>0</v>
      </c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140</v>
      </c>
      <c r="B89" s="1" t="s">
        <v>38</v>
      </c>
      <c r="C89" s="1">
        <v>4892.6289999999999</v>
      </c>
      <c r="D89" s="1">
        <v>7745.5569999999998</v>
      </c>
      <c r="E89" s="1">
        <v>4546.058</v>
      </c>
      <c r="F89" s="1">
        <v>7291.7259999999997</v>
      </c>
      <c r="G89" s="8">
        <v>1</v>
      </c>
      <c r="H89" s="1">
        <v>40</v>
      </c>
      <c r="I89" s="1" t="s">
        <v>39</v>
      </c>
      <c r="J89" s="1"/>
      <c r="K89" s="1">
        <v>4246.6000000000004</v>
      </c>
      <c r="L89" s="1">
        <f t="shared" si="22"/>
        <v>299.45799999999963</v>
      </c>
      <c r="M89" s="1">
        <f t="shared" si="23"/>
        <v>4473.4660000000003</v>
      </c>
      <c r="N89" s="1">
        <v>72.591999999999999</v>
      </c>
      <c r="O89" s="1">
        <v>0</v>
      </c>
      <c r="P89" s="1">
        <v>0</v>
      </c>
      <c r="Q89" s="1">
        <v>1175.249199000004</v>
      </c>
      <c r="R89" s="1">
        <v>0</v>
      </c>
      <c r="S89" s="1">
        <f>IFERROR(VLOOKUP(A89,[1]Sheet!$A:$D,4,0),0)</f>
        <v>0</v>
      </c>
      <c r="T89" s="1">
        <f t="shared" si="24"/>
        <v>894.69320000000005</v>
      </c>
      <c r="U89" s="5">
        <f t="shared" si="34"/>
        <v>1374.6500009999972</v>
      </c>
      <c r="V89" s="5">
        <f t="shared" si="25"/>
        <v>1374.6500009999972</v>
      </c>
      <c r="W89" s="5">
        <f t="shared" si="26"/>
        <v>674.65000099999725</v>
      </c>
      <c r="X89" s="5">
        <v>700</v>
      </c>
      <c r="Y89" s="5"/>
      <c r="Z89" s="5"/>
      <c r="AA89" s="1"/>
      <c r="AB89" s="1">
        <f t="shared" si="27"/>
        <v>11.000000000000002</v>
      </c>
      <c r="AC89" s="1">
        <f t="shared" si="28"/>
        <v>9.4635515269368362</v>
      </c>
      <c r="AD89" s="1">
        <v>893.29679999999985</v>
      </c>
      <c r="AE89" s="1">
        <v>1096.9985999999999</v>
      </c>
      <c r="AF89" s="1">
        <v>1013.1568</v>
      </c>
      <c r="AG89" s="1">
        <v>1088.3972000000001</v>
      </c>
      <c r="AH89" s="1">
        <v>1018.0316</v>
      </c>
      <c r="AI89" s="1">
        <v>934.2872000000001</v>
      </c>
      <c r="AJ89" s="1">
        <v>918.22360000000003</v>
      </c>
      <c r="AK89" s="1">
        <v>914.80539999999996</v>
      </c>
      <c r="AL89" s="1">
        <v>1092.5316</v>
      </c>
      <c r="AM89" s="1">
        <v>970.83260000000007</v>
      </c>
      <c r="AN89" s="1" t="s">
        <v>53</v>
      </c>
      <c r="AO89" s="1">
        <f t="shared" si="29"/>
        <v>675</v>
      </c>
      <c r="AP89" s="1">
        <f t="shared" si="30"/>
        <v>700</v>
      </c>
      <c r="AQ89" s="1">
        <f t="shared" si="31"/>
        <v>0</v>
      </c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141</v>
      </c>
      <c r="B90" s="1" t="s">
        <v>38</v>
      </c>
      <c r="C90" s="1">
        <v>106.31399999999999</v>
      </c>
      <c r="D90" s="1">
        <v>32.412999999999997</v>
      </c>
      <c r="E90" s="1">
        <v>36.061999999999998</v>
      </c>
      <c r="F90" s="1">
        <v>102.649</v>
      </c>
      <c r="G90" s="8">
        <v>1</v>
      </c>
      <c r="H90" s="1">
        <v>60</v>
      </c>
      <c r="I90" s="1" t="s">
        <v>39</v>
      </c>
      <c r="J90" s="1"/>
      <c r="K90" s="1">
        <v>59</v>
      </c>
      <c r="L90" s="1">
        <f t="shared" si="22"/>
        <v>-22.938000000000002</v>
      </c>
      <c r="M90" s="1">
        <f t="shared" si="23"/>
        <v>36.061999999999998</v>
      </c>
      <c r="N90" s="1"/>
      <c r="O90" s="1">
        <v>0</v>
      </c>
      <c r="P90" s="1">
        <v>0</v>
      </c>
      <c r="Q90" s="1">
        <v>0</v>
      </c>
      <c r="R90" s="1">
        <v>0</v>
      </c>
      <c r="S90" s="1">
        <f>IFERROR(VLOOKUP(A90,[1]Sheet!$A:$D,4,0),0)</f>
        <v>0</v>
      </c>
      <c r="T90" s="1">
        <f t="shared" si="24"/>
        <v>7.2123999999999997</v>
      </c>
      <c r="U90" s="5"/>
      <c r="V90" s="5">
        <f t="shared" si="25"/>
        <v>0</v>
      </c>
      <c r="W90" s="5">
        <f t="shared" si="26"/>
        <v>0</v>
      </c>
      <c r="X90" s="5"/>
      <c r="Y90" s="5"/>
      <c r="Z90" s="5"/>
      <c r="AA90" s="1"/>
      <c r="AB90" s="1">
        <f t="shared" si="27"/>
        <v>14.232294381897843</v>
      </c>
      <c r="AC90" s="1">
        <f t="shared" si="28"/>
        <v>14.232294381897843</v>
      </c>
      <c r="AD90" s="1">
        <v>5.7808000000000002</v>
      </c>
      <c r="AE90" s="1">
        <v>0.36380000000000001</v>
      </c>
      <c r="AF90" s="1">
        <v>0</v>
      </c>
      <c r="AG90" s="1">
        <v>11.4732</v>
      </c>
      <c r="AH90" s="1">
        <v>14.3432</v>
      </c>
      <c r="AI90" s="1">
        <v>4.6609999999999996</v>
      </c>
      <c r="AJ90" s="1">
        <v>6.4687999999999999</v>
      </c>
      <c r="AK90" s="1">
        <v>7.4672000000000001</v>
      </c>
      <c r="AL90" s="1">
        <v>4.9443999999999999</v>
      </c>
      <c r="AM90" s="1">
        <v>3.2374000000000001</v>
      </c>
      <c r="AN90" s="19" t="s">
        <v>142</v>
      </c>
      <c r="AO90" s="1">
        <f t="shared" si="29"/>
        <v>0</v>
      </c>
      <c r="AP90" s="1">
        <f t="shared" si="30"/>
        <v>0</v>
      </c>
      <c r="AQ90" s="1">
        <f t="shared" si="31"/>
        <v>0</v>
      </c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143</v>
      </c>
      <c r="B91" s="1" t="s">
        <v>43</v>
      </c>
      <c r="C91" s="1">
        <v>166</v>
      </c>
      <c r="D91" s="1">
        <v>230</v>
      </c>
      <c r="E91" s="1">
        <v>168</v>
      </c>
      <c r="F91" s="1">
        <v>134</v>
      </c>
      <c r="G91" s="8">
        <v>0.3</v>
      </c>
      <c r="H91" s="1">
        <v>40</v>
      </c>
      <c r="I91" s="1" t="s">
        <v>39</v>
      </c>
      <c r="J91" s="1"/>
      <c r="K91" s="1">
        <v>171</v>
      </c>
      <c r="L91" s="1">
        <f t="shared" si="22"/>
        <v>-3</v>
      </c>
      <c r="M91" s="1">
        <f t="shared" si="23"/>
        <v>168</v>
      </c>
      <c r="N91" s="1"/>
      <c r="O91" s="1">
        <v>0</v>
      </c>
      <c r="P91" s="1">
        <v>0</v>
      </c>
      <c r="Q91" s="1">
        <v>145.4</v>
      </c>
      <c r="R91" s="1">
        <v>77.399999999999977</v>
      </c>
      <c r="S91" s="1">
        <f>IFERROR(VLOOKUP(A91,[1]Sheet!$A:$D,4,0),0)</f>
        <v>0</v>
      </c>
      <c r="T91" s="1">
        <f t="shared" si="24"/>
        <v>33.6</v>
      </c>
      <c r="U91" s="5">
        <f t="shared" si="34"/>
        <v>12.80000000000004</v>
      </c>
      <c r="V91" s="5">
        <f t="shared" ref="V91:V92" si="36">Z91</f>
        <v>30</v>
      </c>
      <c r="W91" s="5">
        <f t="shared" si="26"/>
        <v>30</v>
      </c>
      <c r="X91" s="5"/>
      <c r="Y91" s="5"/>
      <c r="Z91" s="5">
        <v>30</v>
      </c>
      <c r="AA91" s="1" t="s">
        <v>166</v>
      </c>
      <c r="AB91" s="1">
        <f t="shared" si="27"/>
        <v>11.511904761904759</v>
      </c>
      <c r="AC91" s="1">
        <f t="shared" si="28"/>
        <v>10.619047619047617</v>
      </c>
      <c r="AD91" s="1">
        <v>38.799999999999997</v>
      </c>
      <c r="AE91" s="1">
        <v>41</v>
      </c>
      <c r="AF91" s="1">
        <v>37.200000000000003</v>
      </c>
      <c r="AG91" s="1">
        <v>41.2</v>
      </c>
      <c r="AH91" s="1">
        <v>40.6</v>
      </c>
      <c r="AI91" s="1">
        <v>35</v>
      </c>
      <c r="AJ91" s="1">
        <v>35</v>
      </c>
      <c r="AK91" s="1">
        <v>36.799999999999997</v>
      </c>
      <c r="AL91" s="1">
        <v>43.8</v>
      </c>
      <c r="AM91" s="1">
        <v>34</v>
      </c>
      <c r="AN91" s="1"/>
      <c r="AO91" s="1">
        <f t="shared" si="29"/>
        <v>9</v>
      </c>
      <c r="AP91" s="1">
        <f t="shared" si="30"/>
        <v>0</v>
      </c>
      <c r="AQ91" s="1">
        <f t="shared" si="31"/>
        <v>0</v>
      </c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144</v>
      </c>
      <c r="B92" s="1" t="s">
        <v>43</v>
      </c>
      <c r="C92" s="1">
        <v>86</v>
      </c>
      <c r="D92" s="1">
        <v>135</v>
      </c>
      <c r="E92" s="1">
        <v>114</v>
      </c>
      <c r="F92" s="1">
        <v>53</v>
      </c>
      <c r="G92" s="8">
        <v>0.3</v>
      </c>
      <c r="H92" s="1">
        <v>40</v>
      </c>
      <c r="I92" s="1" t="s">
        <v>39</v>
      </c>
      <c r="J92" s="1"/>
      <c r="K92" s="1">
        <v>119</v>
      </c>
      <c r="L92" s="1">
        <f t="shared" si="22"/>
        <v>-5</v>
      </c>
      <c r="M92" s="1">
        <f t="shared" si="23"/>
        <v>114</v>
      </c>
      <c r="N92" s="1"/>
      <c r="O92" s="1">
        <v>0</v>
      </c>
      <c r="P92" s="1">
        <v>0</v>
      </c>
      <c r="Q92" s="1">
        <v>48.200000000000017</v>
      </c>
      <c r="R92" s="1">
        <v>103.8</v>
      </c>
      <c r="S92" s="1">
        <f>IFERROR(VLOOKUP(A92,[1]Sheet!$A:$D,4,0),0)</f>
        <v>0</v>
      </c>
      <c r="T92" s="1">
        <f t="shared" si="24"/>
        <v>22.8</v>
      </c>
      <c r="U92" s="5">
        <f t="shared" si="34"/>
        <v>45.799999999999983</v>
      </c>
      <c r="V92" s="5">
        <f t="shared" si="36"/>
        <v>70</v>
      </c>
      <c r="W92" s="5">
        <f t="shared" si="26"/>
        <v>70</v>
      </c>
      <c r="X92" s="5"/>
      <c r="Y92" s="5"/>
      <c r="Z92" s="5">
        <v>70</v>
      </c>
      <c r="AA92" s="1" t="s">
        <v>166</v>
      </c>
      <c r="AB92" s="1">
        <f t="shared" si="27"/>
        <v>12.06140350877193</v>
      </c>
      <c r="AC92" s="1">
        <f t="shared" si="28"/>
        <v>8.9912280701754383</v>
      </c>
      <c r="AD92" s="1">
        <v>23</v>
      </c>
      <c r="AE92" s="1">
        <v>19.2</v>
      </c>
      <c r="AF92" s="1">
        <v>19.399999999999999</v>
      </c>
      <c r="AG92" s="1">
        <v>23.4</v>
      </c>
      <c r="AH92" s="1">
        <v>24</v>
      </c>
      <c r="AI92" s="1">
        <v>23.4</v>
      </c>
      <c r="AJ92" s="1">
        <v>21.6</v>
      </c>
      <c r="AK92" s="1">
        <v>21</v>
      </c>
      <c r="AL92" s="1">
        <v>26.6</v>
      </c>
      <c r="AM92" s="1">
        <v>22</v>
      </c>
      <c r="AN92" s="1" t="s">
        <v>145</v>
      </c>
      <c r="AO92" s="1">
        <f t="shared" si="29"/>
        <v>21</v>
      </c>
      <c r="AP92" s="1">
        <f t="shared" si="30"/>
        <v>0</v>
      </c>
      <c r="AQ92" s="1">
        <f t="shared" si="31"/>
        <v>0</v>
      </c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146</v>
      </c>
      <c r="B93" s="1" t="s">
        <v>38</v>
      </c>
      <c r="C93" s="1">
        <v>27.33</v>
      </c>
      <c r="D93" s="1">
        <v>2.76</v>
      </c>
      <c r="E93" s="1">
        <v>4.0629999999999997</v>
      </c>
      <c r="F93" s="1">
        <v>20.538</v>
      </c>
      <c r="G93" s="8">
        <v>1</v>
      </c>
      <c r="H93" s="1">
        <v>45</v>
      </c>
      <c r="I93" s="1" t="s">
        <v>39</v>
      </c>
      <c r="J93" s="1"/>
      <c r="K93" s="1">
        <v>5.4</v>
      </c>
      <c r="L93" s="1">
        <f t="shared" si="22"/>
        <v>-1.3370000000000006</v>
      </c>
      <c r="M93" s="1">
        <f t="shared" si="23"/>
        <v>4.0629999999999997</v>
      </c>
      <c r="N93" s="1"/>
      <c r="O93" s="1">
        <v>0</v>
      </c>
      <c r="P93" s="1">
        <v>0</v>
      </c>
      <c r="Q93" s="1">
        <v>0</v>
      </c>
      <c r="R93" s="1">
        <v>0</v>
      </c>
      <c r="S93" s="1">
        <f>IFERROR(VLOOKUP(A93,[1]Sheet!$A:$D,4,0),0)</f>
        <v>0</v>
      </c>
      <c r="T93" s="1">
        <f t="shared" si="24"/>
        <v>0.81259999999999999</v>
      </c>
      <c r="U93" s="5"/>
      <c r="V93" s="5">
        <f t="shared" si="25"/>
        <v>0</v>
      </c>
      <c r="W93" s="5">
        <f t="shared" si="26"/>
        <v>0</v>
      </c>
      <c r="X93" s="5"/>
      <c r="Y93" s="5"/>
      <c r="Z93" s="5"/>
      <c r="AA93" s="1"/>
      <c r="AB93" s="1">
        <f t="shared" si="27"/>
        <v>25.274427762736895</v>
      </c>
      <c r="AC93" s="1">
        <f t="shared" si="28"/>
        <v>25.274427762736895</v>
      </c>
      <c r="AD93" s="1">
        <v>1.0931999999999999</v>
      </c>
      <c r="AE93" s="1">
        <v>0.5454</v>
      </c>
      <c r="AF93" s="1">
        <v>0.27300000000000002</v>
      </c>
      <c r="AG93" s="1">
        <v>0.55000000000000004</v>
      </c>
      <c r="AH93" s="1">
        <v>0.55300000000000005</v>
      </c>
      <c r="AI93" s="1">
        <v>0.27600000000000002</v>
      </c>
      <c r="AJ93" s="1">
        <v>0.27960000000000002</v>
      </c>
      <c r="AK93" s="1">
        <v>2.1206</v>
      </c>
      <c r="AL93" s="1">
        <v>1.841</v>
      </c>
      <c r="AM93" s="1">
        <v>0.27700000000000002</v>
      </c>
      <c r="AN93" s="20" t="s">
        <v>165</v>
      </c>
      <c r="AO93" s="1">
        <f t="shared" si="29"/>
        <v>0</v>
      </c>
      <c r="AP93" s="1">
        <f t="shared" si="30"/>
        <v>0</v>
      </c>
      <c r="AQ93" s="1">
        <f t="shared" si="31"/>
        <v>0</v>
      </c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147</v>
      </c>
      <c r="B94" s="1" t="s">
        <v>38</v>
      </c>
      <c r="C94" s="1">
        <v>76.641999999999996</v>
      </c>
      <c r="D94" s="1">
        <v>70.394999999999996</v>
      </c>
      <c r="E94" s="1">
        <v>60.381</v>
      </c>
      <c r="F94" s="1">
        <v>42.576999999999998</v>
      </c>
      <c r="G94" s="8">
        <v>1</v>
      </c>
      <c r="H94" s="1">
        <v>50</v>
      </c>
      <c r="I94" s="1" t="s">
        <v>39</v>
      </c>
      <c r="J94" s="1"/>
      <c r="K94" s="1">
        <v>69.045000000000002</v>
      </c>
      <c r="L94" s="1">
        <f t="shared" si="22"/>
        <v>-8.6640000000000015</v>
      </c>
      <c r="M94" s="1">
        <f t="shared" si="23"/>
        <v>60.381</v>
      </c>
      <c r="N94" s="1"/>
      <c r="O94" s="1">
        <v>0</v>
      </c>
      <c r="P94" s="1">
        <v>0</v>
      </c>
      <c r="Q94" s="1">
        <v>0</v>
      </c>
      <c r="R94" s="1">
        <v>46.5886</v>
      </c>
      <c r="S94" s="1">
        <f>IFERROR(VLOOKUP(A94,[1]Sheet!$A:$D,4,0),0)</f>
        <v>0</v>
      </c>
      <c r="T94" s="1">
        <f t="shared" si="24"/>
        <v>12.0762</v>
      </c>
      <c r="U94" s="5">
        <f t="shared" si="34"/>
        <v>43.672600000000003</v>
      </c>
      <c r="V94" s="5">
        <f t="shared" si="25"/>
        <v>43.672600000000003</v>
      </c>
      <c r="W94" s="5">
        <f t="shared" si="26"/>
        <v>43.672600000000003</v>
      </c>
      <c r="X94" s="5"/>
      <c r="Y94" s="5"/>
      <c r="Z94" s="5"/>
      <c r="AA94" s="1"/>
      <c r="AB94" s="1">
        <f t="shared" si="27"/>
        <v>11</v>
      </c>
      <c r="AC94" s="1">
        <f t="shared" si="28"/>
        <v>7.3835809277752933</v>
      </c>
      <c r="AD94" s="1">
        <v>12.493600000000001</v>
      </c>
      <c r="AE94" s="1">
        <v>7.5457999999999998</v>
      </c>
      <c r="AF94" s="1">
        <v>8.9786000000000001</v>
      </c>
      <c r="AG94" s="1">
        <v>10.5128</v>
      </c>
      <c r="AH94" s="1">
        <v>8.6971999999999987</v>
      </c>
      <c r="AI94" s="1">
        <v>7.1197999999999997</v>
      </c>
      <c r="AJ94" s="1">
        <v>7.6632000000000007</v>
      </c>
      <c r="AK94" s="1">
        <v>8.7848000000000006</v>
      </c>
      <c r="AL94" s="1">
        <v>7.5718000000000014</v>
      </c>
      <c r="AM94" s="1">
        <v>9.2303999999999995</v>
      </c>
      <c r="AN94" s="1"/>
      <c r="AO94" s="1">
        <f t="shared" si="29"/>
        <v>44</v>
      </c>
      <c r="AP94" s="1">
        <f t="shared" si="30"/>
        <v>0</v>
      </c>
      <c r="AQ94" s="1">
        <f t="shared" si="31"/>
        <v>0</v>
      </c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3" t="s">
        <v>148</v>
      </c>
      <c r="B95" s="13" t="s">
        <v>43</v>
      </c>
      <c r="C95" s="13">
        <v>9</v>
      </c>
      <c r="D95" s="13">
        <v>2</v>
      </c>
      <c r="E95" s="13">
        <v>9</v>
      </c>
      <c r="F95" s="13">
        <v>-2</v>
      </c>
      <c r="G95" s="14">
        <v>0</v>
      </c>
      <c r="H95" s="13">
        <v>40</v>
      </c>
      <c r="I95" s="13" t="s">
        <v>51</v>
      </c>
      <c r="J95" s="13"/>
      <c r="K95" s="13">
        <v>11</v>
      </c>
      <c r="L95" s="13">
        <f t="shared" si="22"/>
        <v>-2</v>
      </c>
      <c r="M95" s="13">
        <f t="shared" si="23"/>
        <v>9</v>
      </c>
      <c r="N95" s="13"/>
      <c r="O95" s="13">
        <v>0</v>
      </c>
      <c r="P95" s="13">
        <v>0</v>
      </c>
      <c r="Q95" s="13">
        <v>0</v>
      </c>
      <c r="R95" s="13">
        <v>0</v>
      </c>
      <c r="S95" s="13">
        <f>IFERROR(VLOOKUP(A95,[1]Sheet!$A:$D,4,0),0)</f>
        <v>0</v>
      </c>
      <c r="T95" s="13">
        <f t="shared" si="24"/>
        <v>1.8</v>
      </c>
      <c r="U95" s="15"/>
      <c r="V95" s="5">
        <f t="shared" si="25"/>
        <v>0</v>
      </c>
      <c r="W95" s="5">
        <f t="shared" si="26"/>
        <v>0</v>
      </c>
      <c r="X95" s="5"/>
      <c r="Y95" s="5"/>
      <c r="Z95" s="15"/>
      <c r="AA95" s="13"/>
      <c r="AB95" s="1">
        <f t="shared" si="27"/>
        <v>-1.1111111111111112</v>
      </c>
      <c r="AC95" s="13">
        <f t="shared" si="28"/>
        <v>-1.1111111111111112</v>
      </c>
      <c r="AD95" s="13">
        <v>3</v>
      </c>
      <c r="AE95" s="13">
        <v>2.6</v>
      </c>
      <c r="AF95" s="13">
        <v>4.2</v>
      </c>
      <c r="AG95" s="13">
        <v>3.4</v>
      </c>
      <c r="AH95" s="13">
        <v>1.8</v>
      </c>
      <c r="AI95" s="13">
        <v>1.6</v>
      </c>
      <c r="AJ95" s="13">
        <v>1.4</v>
      </c>
      <c r="AK95" s="13">
        <v>2.8</v>
      </c>
      <c r="AL95" s="13">
        <v>3.6</v>
      </c>
      <c r="AM95" s="13">
        <v>1.6</v>
      </c>
      <c r="AN95" s="13"/>
      <c r="AO95" s="1">
        <f t="shared" si="29"/>
        <v>0</v>
      </c>
      <c r="AP95" s="1">
        <f t="shared" si="30"/>
        <v>0</v>
      </c>
      <c r="AQ95" s="1">
        <f t="shared" si="31"/>
        <v>0</v>
      </c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149</v>
      </c>
      <c r="B96" s="1" t="s">
        <v>43</v>
      </c>
      <c r="C96" s="1">
        <v>2</v>
      </c>
      <c r="D96" s="1">
        <v>69</v>
      </c>
      <c r="E96" s="1">
        <v>10</v>
      </c>
      <c r="F96" s="1">
        <v>56</v>
      </c>
      <c r="G96" s="8">
        <v>0.3</v>
      </c>
      <c r="H96" s="1">
        <v>40</v>
      </c>
      <c r="I96" s="1" t="s">
        <v>39</v>
      </c>
      <c r="J96" s="1"/>
      <c r="K96" s="1">
        <v>11</v>
      </c>
      <c r="L96" s="1">
        <f t="shared" si="22"/>
        <v>-1</v>
      </c>
      <c r="M96" s="1">
        <f t="shared" si="23"/>
        <v>10</v>
      </c>
      <c r="N96" s="1"/>
      <c r="O96" s="1">
        <v>0</v>
      </c>
      <c r="P96" s="1">
        <v>0</v>
      </c>
      <c r="Q96" s="1">
        <v>0</v>
      </c>
      <c r="R96" s="1">
        <v>0</v>
      </c>
      <c r="S96" s="1">
        <f>IFERROR(VLOOKUP(A96,[1]Sheet!$A:$D,4,0),0)</f>
        <v>0</v>
      </c>
      <c r="T96" s="1">
        <f t="shared" si="24"/>
        <v>2</v>
      </c>
      <c r="U96" s="5"/>
      <c r="V96" s="5">
        <f t="shared" si="25"/>
        <v>0</v>
      </c>
      <c r="W96" s="5">
        <f t="shared" si="26"/>
        <v>0</v>
      </c>
      <c r="X96" s="5"/>
      <c r="Y96" s="5"/>
      <c r="Z96" s="5"/>
      <c r="AA96" s="1"/>
      <c r="AB96" s="1">
        <f t="shared" si="27"/>
        <v>28</v>
      </c>
      <c r="AC96" s="1">
        <f t="shared" si="28"/>
        <v>28</v>
      </c>
      <c r="AD96" s="1">
        <v>2.4</v>
      </c>
      <c r="AE96" s="1">
        <v>2.2000000000000002</v>
      </c>
      <c r="AF96" s="1">
        <v>4.2</v>
      </c>
      <c r="AG96" s="1">
        <v>4.5999999999999996</v>
      </c>
      <c r="AH96" s="1">
        <v>1.6</v>
      </c>
      <c r="AI96" s="1">
        <v>1.8</v>
      </c>
      <c r="AJ96" s="1">
        <v>2</v>
      </c>
      <c r="AK96" s="1">
        <v>1</v>
      </c>
      <c r="AL96" s="1">
        <v>2.2000000000000002</v>
      </c>
      <c r="AM96" s="1">
        <v>1.6</v>
      </c>
      <c r="AN96" s="1"/>
      <c r="AO96" s="1">
        <f t="shared" si="29"/>
        <v>0</v>
      </c>
      <c r="AP96" s="1">
        <f t="shared" si="30"/>
        <v>0</v>
      </c>
      <c r="AQ96" s="1">
        <f t="shared" si="31"/>
        <v>0</v>
      </c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150</v>
      </c>
      <c r="B97" s="1" t="s">
        <v>43</v>
      </c>
      <c r="C97" s="1">
        <v>22</v>
      </c>
      <c r="D97" s="1"/>
      <c r="E97" s="1">
        <v>20</v>
      </c>
      <c r="F97" s="1"/>
      <c r="G97" s="8">
        <v>0.12</v>
      </c>
      <c r="H97" s="1">
        <v>45</v>
      </c>
      <c r="I97" s="1" t="s">
        <v>39</v>
      </c>
      <c r="J97" s="1"/>
      <c r="K97" s="1">
        <v>37</v>
      </c>
      <c r="L97" s="1">
        <f t="shared" si="22"/>
        <v>-17</v>
      </c>
      <c r="M97" s="1">
        <f t="shared" si="23"/>
        <v>20</v>
      </c>
      <c r="N97" s="1"/>
      <c r="O97" s="1">
        <v>0</v>
      </c>
      <c r="P97" s="1">
        <v>0</v>
      </c>
      <c r="Q97" s="1">
        <v>32.4</v>
      </c>
      <c r="R97" s="1">
        <v>53.999999999999993</v>
      </c>
      <c r="S97" s="1">
        <f>IFERROR(VLOOKUP(A97,[1]Sheet!$A:$D,4,0),0)</f>
        <v>0</v>
      </c>
      <c r="T97" s="1">
        <f t="shared" si="24"/>
        <v>4</v>
      </c>
      <c r="U97" s="5"/>
      <c r="V97" s="5">
        <f>Z97</f>
        <v>50</v>
      </c>
      <c r="W97" s="5">
        <f t="shared" si="26"/>
        <v>50</v>
      </c>
      <c r="X97" s="5"/>
      <c r="Y97" s="5"/>
      <c r="Z97" s="5">
        <v>50</v>
      </c>
      <c r="AA97" s="1" t="s">
        <v>166</v>
      </c>
      <c r="AB97" s="1">
        <f t="shared" si="27"/>
        <v>34.099999999999994</v>
      </c>
      <c r="AC97" s="1">
        <f t="shared" si="28"/>
        <v>21.599999999999998</v>
      </c>
      <c r="AD97" s="1">
        <v>9.6</v>
      </c>
      <c r="AE97" s="1">
        <v>5.6</v>
      </c>
      <c r="AF97" s="1">
        <v>1.2</v>
      </c>
      <c r="AG97" s="1">
        <v>1.2</v>
      </c>
      <c r="AH97" s="1">
        <v>0.8</v>
      </c>
      <c r="AI97" s="1">
        <v>2.2000000000000002</v>
      </c>
      <c r="AJ97" s="1">
        <v>3.6</v>
      </c>
      <c r="AK97" s="1">
        <v>2.2000000000000002</v>
      </c>
      <c r="AL97" s="1">
        <v>4.8</v>
      </c>
      <c r="AM97" s="1">
        <v>3.2</v>
      </c>
      <c r="AN97" s="1" t="s">
        <v>151</v>
      </c>
      <c r="AO97" s="1">
        <f t="shared" si="29"/>
        <v>6</v>
      </c>
      <c r="AP97" s="1">
        <f t="shared" si="30"/>
        <v>0</v>
      </c>
      <c r="AQ97" s="1">
        <f t="shared" si="31"/>
        <v>0</v>
      </c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6" t="s">
        <v>152</v>
      </c>
      <c r="B98" s="1" t="s">
        <v>38</v>
      </c>
      <c r="C98" s="1"/>
      <c r="D98" s="1"/>
      <c r="E98" s="1"/>
      <c r="F98" s="1"/>
      <c r="G98" s="8">
        <v>1</v>
      </c>
      <c r="H98" s="1">
        <v>180</v>
      </c>
      <c r="I98" s="1" t="s">
        <v>39</v>
      </c>
      <c r="J98" s="1"/>
      <c r="K98" s="1"/>
      <c r="L98" s="1">
        <f t="shared" si="22"/>
        <v>0</v>
      </c>
      <c r="M98" s="1">
        <f t="shared" si="23"/>
        <v>0</v>
      </c>
      <c r="N98" s="1"/>
      <c r="O98" s="1">
        <v>0</v>
      </c>
      <c r="P98" s="1">
        <v>0</v>
      </c>
      <c r="Q98" s="1"/>
      <c r="R98" s="16"/>
      <c r="S98" s="1">
        <f>IFERROR(VLOOKUP(A98,[1]Sheet!$A:$D,4,0),0)</f>
        <v>0</v>
      </c>
      <c r="T98" s="1">
        <f t="shared" si="24"/>
        <v>0</v>
      </c>
      <c r="U98" s="17">
        <v>4</v>
      </c>
      <c r="V98" s="5">
        <f t="shared" si="25"/>
        <v>4</v>
      </c>
      <c r="W98" s="5">
        <f t="shared" si="26"/>
        <v>4</v>
      </c>
      <c r="X98" s="5"/>
      <c r="Y98" s="5"/>
      <c r="Z98" s="5"/>
      <c r="AA98" s="1"/>
      <c r="AB98" s="1" t="e">
        <f t="shared" si="27"/>
        <v>#DIV/0!</v>
      </c>
      <c r="AC98" s="1" t="e">
        <f t="shared" si="28"/>
        <v>#DIV/0!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0.30199999999999999</v>
      </c>
      <c r="AL98" s="1">
        <v>0.30199999999999999</v>
      </c>
      <c r="AM98" s="1">
        <v>0.2248</v>
      </c>
      <c r="AN98" s="16" t="s">
        <v>153</v>
      </c>
      <c r="AO98" s="1">
        <f t="shared" si="29"/>
        <v>4</v>
      </c>
      <c r="AP98" s="1">
        <f t="shared" si="30"/>
        <v>0</v>
      </c>
      <c r="AQ98" s="1">
        <f t="shared" si="31"/>
        <v>0</v>
      </c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8" t="s">
        <v>154</v>
      </c>
      <c r="B99" s="1" t="s">
        <v>43</v>
      </c>
      <c r="C99" s="1"/>
      <c r="D99" s="1"/>
      <c r="E99" s="1"/>
      <c r="F99" s="1"/>
      <c r="G99" s="8">
        <v>0.05</v>
      </c>
      <c r="H99" s="1">
        <v>90</v>
      </c>
      <c r="I99" s="1" t="s">
        <v>39</v>
      </c>
      <c r="J99" s="1"/>
      <c r="K99" s="1"/>
      <c r="L99" s="1">
        <f t="shared" si="22"/>
        <v>0</v>
      </c>
      <c r="M99" s="1">
        <f t="shared" si="23"/>
        <v>0</v>
      </c>
      <c r="N99" s="1"/>
      <c r="O99" s="1">
        <v>0</v>
      </c>
      <c r="P99" s="1">
        <v>0</v>
      </c>
      <c r="Q99" s="1">
        <v>10</v>
      </c>
      <c r="R99" s="1">
        <v>0</v>
      </c>
      <c r="S99" s="1">
        <f>IFERROR(VLOOKUP(A99,[1]Sheet!$A:$D,4,0),0)</f>
        <v>0</v>
      </c>
      <c r="T99" s="1">
        <f t="shared" si="24"/>
        <v>0</v>
      </c>
      <c r="U99" s="5"/>
      <c r="V99" s="5">
        <f t="shared" ref="V99:V101" si="37">Z99</f>
        <v>50</v>
      </c>
      <c r="W99" s="5">
        <f t="shared" si="26"/>
        <v>50</v>
      </c>
      <c r="X99" s="5"/>
      <c r="Y99" s="5"/>
      <c r="Z99" s="5">
        <v>50</v>
      </c>
      <c r="AA99" s="1" t="s">
        <v>166</v>
      </c>
      <c r="AB99" s="1" t="e">
        <f t="shared" si="27"/>
        <v>#DIV/0!</v>
      </c>
      <c r="AC99" s="1" t="e">
        <f t="shared" si="28"/>
        <v>#DIV/0!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0.30199999999999999</v>
      </c>
      <c r="AL99" s="1">
        <v>0.30199999999999999</v>
      </c>
      <c r="AM99" s="1">
        <v>0.2248</v>
      </c>
      <c r="AN99" s="1" t="s">
        <v>155</v>
      </c>
      <c r="AO99" s="1">
        <f t="shared" si="29"/>
        <v>3</v>
      </c>
      <c r="AP99" s="1">
        <f t="shared" si="30"/>
        <v>0</v>
      </c>
      <c r="AQ99" s="1">
        <f t="shared" si="31"/>
        <v>0</v>
      </c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8" t="s">
        <v>156</v>
      </c>
      <c r="B100" s="1" t="s">
        <v>43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39</v>
      </c>
      <c r="J100" s="1"/>
      <c r="K100" s="1"/>
      <c r="L100" s="1">
        <f t="shared" si="22"/>
        <v>0</v>
      </c>
      <c r="M100" s="1">
        <f t="shared" si="23"/>
        <v>0</v>
      </c>
      <c r="N100" s="1"/>
      <c r="O100" s="1">
        <v>0</v>
      </c>
      <c r="P100" s="1">
        <v>0</v>
      </c>
      <c r="Q100" s="1">
        <v>100</v>
      </c>
      <c r="R100" s="1">
        <v>0</v>
      </c>
      <c r="S100" s="1">
        <f>IFERROR(VLOOKUP(A100,[1]Sheet!$A:$D,4,0),0)</f>
        <v>0</v>
      </c>
      <c r="T100" s="1">
        <f t="shared" si="24"/>
        <v>0</v>
      </c>
      <c r="U100" s="5"/>
      <c r="V100" s="5">
        <f t="shared" si="37"/>
        <v>100</v>
      </c>
      <c r="W100" s="5">
        <f t="shared" si="26"/>
        <v>100</v>
      </c>
      <c r="X100" s="5"/>
      <c r="Y100" s="5"/>
      <c r="Z100" s="5">
        <v>100</v>
      </c>
      <c r="AA100" s="1" t="s">
        <v>166</v>
      </c>
      <c r="AB100" s="1" t="e">
        <f t="shared" si="27"/>
        <v>#DIV/0!</v>
      </c>
      <c r="AC100" s="1" t="e">
        <f t="shared" si="28"/>
        <v>#DIV/0!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0.30199999999999999</v>
      </c>
      <c r="AL100" s="1">
        <v>0.30199999999999999</v>
      </c>
      <c r="AM100" s="1">
        <v>0.2248</v>
      </c>
      <c r="AN100" s="1" t="s">
        <v>84</v>
      </c>
      <c r="AO100" s="1">
        <f t="shared" si="29"/>
        <v>7</v>
      </c>
      <c r="AP100" s="1">
        <f t="shared" si="30"/>
        <v>0</v>
      </c>
      <c r="AQ100" s="1">
        <f t="shared" si="31"/>
        <v>0</v>
      </c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8" t="s">
        <v>157</v>
      </c>
      <c r="B101" s="1" t="s">
        <v>43</v>
      </c>
      <c r="C101" s="1"/>
      <c r="D101" s="1"/>
      <c r="E101" s="1"/>
      <c r="F101" s="1"/>
      <c r="G101" s="8">
        <v>7.0000000000000007E-2</v>
      </c>
      <c r="H101" s="1">
        <v>90</v>
      </c>
      <c r="I101" s="1" t="s">
        <v>39</v>
      </c>
      <c r="J101" s="1"/>
      <c r="K101" s="1"/>
      <c r="L101" s="1">
        <f t="shared" si="22"/>
        <v>0</v>
      </c>
      <c r="M101" s="1">
        <f t="shared" si="23"/>
        <v>0</v>
      </c>
      <c r="N101" s="1"/>
      <c r="O101" s="1">
        <v>0</v>
      </c>
      <c r="P101" s="1">
        <v>0</v>
      </c>
      <c r="Q101" s="1">
        <v>100</v>
      </c>
      <c r="R101" s="1">
        <v>0</v>
      </c>
      <c r="S101" s="1">
        <f>IFERROR(VLOOKUP(A101,[1]Sheet!$A:$D,4,0),0)</f>
        <v>0</v>
      </c>
      <c r="T101" s="1">
        <f t="shared" si="24"/>
        <v>0</v>
      </c>
      <c r="U101" s="5"/>
      <c r="V101" s="5">
        <f t="shared" si="37"/>
        <v>100</v>
      </c>
      <c r="W101" s="5">
        <f t="shared" si="26"/>
        <v>100</v>
      </c>
      <c r="X101" s="5"/>
      <c r="Y101" s="5"/>
      <c r="Z101" s="5">
        <v>100</v>
      </c>
      <c r="AA101" s="1" t="s">
        <v>166</v>
      </c>
      <c r="AB101" s="1" t="e">
        <f t="shared" si="27"/>
        <v>#DIV/0!</v>
      </c>
      <c r="AC101" s="1" t="e">
        <f t="shared" si="28"/>
        <v>#DIV/0!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0.30199999999999999</v>
      </c>
      <c r="AL101" s="1">
        <v>0.30199999999999999</v>
      </c>
      <c r="AM101" s="1">
        <v>0.2248</v>
      </c>
      <c r="AN101" s="1" t="s">
        <v>84</v>
      </c>
      <c r="AO101" s="1">
        <f t="shared" si="29"/>
        <v>7</v>
      </c>
      <c r="AP101" s="1">
        <f t="shared" si="30"/>
        <v>0</v>
      </c>
      <c r="AQ101" s="1">
        <f t="shared" si="31"/>
        <v>0</v>
      </c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O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2025-10-09T09:25:43Z</dcterms:created>
  <dcterms:modified xsi:type="dcterms:W3CDTF">2025-10-13T08:06:39Z</dcterms:modified>
</cp:coreProperties>
</file>