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F0C337C-5424-4D42-9791-F0F3193BB1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Y476" i="1" s="1"/>
  <c r="P474" i="1"/>
  <c r="BP473" i="1"/>
  <c r="BO473" i="1"/>
  <c r="BN473" i="1"/>
  <c r="BM473" i="1"/>
  <c r="Z473" i="1"/>
  <c r="Y473" i="1"/>
  <c r="Y477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BP461" i="1" s="1"/>
  <c r="P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Y442" i="1" s="1"/>
  <c r="P438" i="1"/>
  <c r="X436" i="1"/>
  <c r="X435" i="1"/>
  <c r="BO434" i="1"/>
  <c r="BM434" i="1"/>
  <c r="Y434" i="1"/>
  <c r="BP434" i="1" s="1"/>
  <c r="P434" i="1"/>
  <c r="BO433" i="1"/>
  <c r="BM433" i="1"/>
  <c r="Y433" i="1"/>
  <c r="Y546" i="1" s="1"/>
  <c r="P433" i="1"/>
  <c r="X430" i="1"/>
  <c r="X429" i="1"/>
  <c r="BO428" i="1"/>
  <c r="BM428" i="1"/>
  <c r="Y428" i="1"/>
  <c r="BP428" i="1" s="1"/>
  <c r="P428" i="1"/>
  <c r="BO427" i="1"/>
  <c r="BM427" i="1"/>
  <c r="Y427" i="1"/>
  <c r="Y429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Y405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P394" i="1"/>
  <c r="BO394" i="1"/>
  <c r="BN394" i="1"/>
  <c r="BM394" i="1"/>
  <c r="Z394" i="1"/>
  <c r="Y394" i="1"/>
  <c r="P394" i="1"/>
  <c r="BO393" i="1"/>
  <c r="BN393" i="1"/>
  <c r="BM393" i="1"/>
  <c r="Z393" i="1"/>
  <c r="Y393" i="1"/>
  <c r="BP393" i="1" s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Y395" i="1" s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Y373" i="1" s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1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T546" i="1" s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Q54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54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6" i="1" s="1"/>
  <c r="P251" i="1"/>
  <c r="X249" i="1"/>
  <c r="X248" i="1"/>
  <c r="BO247" i="1"/>
  <c r="BM247" i="1"/>
  <c r="Y247" i="1"/>
  <c r="Y248" i="1" s="1"/>
  <c r="P247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K546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46" i="1" s="1"/>
  <c r="P192" i="1"/>
  <c r="X189" i="1"/>
  <c r="X188" i="1"/>
  <c r="BO187" i="1"/>
  <c r="BM187" i="1"/>
  <c r="Y187" i="1"/>
  <c r="Y188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4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8" i="1" s="1"/>
  <c r="P169" i="1"/>
  <c r="X167" i="1"/>
  <c r="X166" i="1"/>
  <c r="BO165" i="1"/>
  <c r="BM165" i="1"/>
  <c r="Y165" i="1"/>
  <c r="I546" i="1" s="1"/>
  <c r="P165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Y128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8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Y105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4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3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540" i="1" s="1"/>
  <c r="Y60" i="1"/>
  <c r="Y66" i="1"/>
  <c r="Y72" i="1"/>
  <c r="Y82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Y179" i="1"/>
  <c r="Y185" i="1"/>
  <c r="Y189" i="1"/>
  <c r="Y194" i="1"/>
  <c r="Y200" i="1"/>
  <c r="Y210" i="1"/>
  <c r="BP214" i="1"/>
  <c r="BN214" i="1"/>
  <c r="Z214" i="1"/>
  <c r="Z222" i="1" s="1"/>
  <c r="BP218" i="1"/>
  <c r="BN218" i="1"/>
  <c r="Z218" i="1"/>
  <c r="F9" i="1"/>
  <c r="J9" i="1"/>
  <c r="B546" i="1"/>
  <c r="X537" i="1"/>
  <c r="X538" i="1"/>
  <c r="X540" i="1"/>
  <c r="Y24" i="1"/>
  <c r="Z27" i="1"/>
  <c r="Z32" i="1" s="1"/>
  <c r="BN27" i="1"/>
  <c r="Y537" i="1" s="1"/>
  <c r="Y539" i="1" s="1"/>
  <c r="Z29" i="1"/>
  <c r="BN29" i="1"/>
  <c r="Z31" i="1"/>
  <c r="BN31" i="1"/>
  <c r="Z35" i="1"/>
  <c r="Z36" i="1" s="1"/>
  <c r="BN35" i="1"/>
  <c r="BP35" i="1"/>
  <c r="Y538" i="1" s="1"/>
  <c r="Z41" i="1"/>
  <c r="BN41" i="1"/>
  <c r="BP41" i="1"/>
  <c r="Z43" i="1"/>
  <c r="BN43" i="1"/>
  <c r="Y46" i="1"/>
  <c r="D546" i="1"/>
  <c r="Z54" i="1"/>
  <c r="Z59" i="1" s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46" i="1"/>
  <c r="Z91" i="1"/>
  <c r="Z93" i="1" s="1"/>
  <c r="BN91" i="1"/>
  <c r="Y94" i="1"/>
  <c r="Z98" i="1"/>
  <c r="Z104" i="1" s="1"/>
  <c r="BN98" i="1"/>
  <c r="Z100" i="1"/>
  <c r="BN100" i="1"/>
  <c r="Z102" i="1"/>
  <c r="BN102" i="1"/>
  <c r="F546" i="1"/>
  <c r="Z109" i="1"/>
  <c r="Z112" i="1" s="1"/>
  <c r="BN109" i="1"/>
  <c r="Z111" i="1"/>
  <c r="BN111" i="1"/>
  <c r="Y112" i="1"/>
  <c r="Z115" i="1"/>
  <c r="BN115" i="1"/>
  <c r="BP115" i="1"/>
  <c r="Z117" i="1"/>
  <c r="BN117" i="1"/>
  <c r="Z121" i="1"/>
  <c r="Z128" i="1" s="1"/>
  <c r="BN121" i="1"/>
  <c r="BP121" i="1"/>
  <c r="Z123" i="1"/>
  <c r="BN123" i="1"/>
  <c r="Z125" i="1"/>
  <c r="BN125" i="1"/>
  <c r="Z127" i="1"/>
  <c r="BN127" i="1"/>
  <c r="Z131" i="1"/>
  <c r="Z133" i="1" s="1"/>
  <c r="BN131" i="1"/>
  <c r="BP131" i="1"/>
  <c r="G546" i="1"/>
  <c r="Z138" i="1"/>
  <c r="Z139" i="1" s="1"/>
  <c r="BN138" i="1"/>
  <c r="Y139" i="1"/>
  <c r="Z142" i="1"/>
  <c r="Z144" i="1" s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Z181" i="1"/>
  <c r="BN181" i="1"/>
  <c r="BP181" i="1"/>
  <c r="Z183" i="1"/>
  <c r="BN183" i="1"/>
  <c r="Z187" i="1"/>
  <c r="Z188" i="1" s="1"/>
  <c r="BN187" i="1"/>
  <c r="BP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Y223" i="1"/>
  <c r="BP216" i="1"/>
  <c r="BN216" i="1"/>
  <c r="Z216" i="1"/>
  <c r="Y222" i="1"/>
  <c r="Y228" i="1"/>
  <c r="Y239" i="1"/>
  <c r="Y245" i="1"/>
  <c r="Y249" i="1"/>
  <c r="Y257" i="1"/>
  <c r="Y266" i="1"/>
  <c r="Y274" i="1"/>
  <c r="Y281" i="1"/>
  <c r="Y302" i="1"/>
  <c r="Y307" i="1"/>
  <c r="Y316" i="1"/>
  <c r="Y324" i="1"/>
  <c r="Y332" i="1"/>
  <c r="Y338" i="1"/>
  <c r="Y344" i="1"/>
  <c r="Y350" i="1"/>
  <c r="Y361" i="1"/>
  <c r="Y379" i="1"/>
  <c r="Y383" i="1"/>
  <c r="Z220" i="1"/>
  <c r="BN220" i="1"/>
  <c r="Z226" i="1"/>
  <c r="Z227" i="1" s="1"/>
  <c r="BN226" i="1"/>
  <c r="Z231" i="1"/>
  <c r="Z239" i="1" s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Z247" i="1"/>
  <c r="Z248" i="1" s="1"/>
  <c r="BN247" i="1"/>
  <c r="BP247" i="1"/>
  <c r="Z251" i="1"/>
  <c r="BN251" i="1"/>
  <c r="BP251" i="1"/>
  <c r="Z253" i="1"/>
  <c r="BN253" i="1"/>
  <c r="Z255" i="1"/>
  <c r="BN255" i="1"/>
  <c r="Z260" i="1"/>
  <c r="Z266" i="1" s="1"/>
  <c r="BN260" i="1"/>
  <c r="BP260" i="1"/>
  <c r="Z262" i="1"/>
  <c r="BN262" i="1"/>
  <c r="Z264" i="1"/>
  <c r="BN264" i="1"/>
  <c r="Y267" i="1"/>
  <c r="M546" i="1"/>
  <c r="Z271" i="1"/>
  <c r="Z274" i="1" s="1"/>
  <c r="BN271" i="1"/>
  <c r="Y275" i="1"/>
  <c r="O546" i="1"/>
  <c r="Z279" i="1"/>
  <c r="Z281" i="1" s="1"/>
  <c r="BN279" i="1"/>
  <c r="Y282" i="1"/>
  <c r="Y287" i="1"/>
  <c r="Y296" i="1"/>
  <c r="R546" i="1"/>
  <c r="Z300" i="1"/>
  <c r="Z301" i="1" s="1"/>
  <c r="BN300" i="1"/>
  <c r="Y301" i="1"/>
  <c r="Z305" i="1"/>
  <c r="Z306" i="1" s="1"/>
  <c r="BN305" i="1"/>
  <c r="BP305" i="1"/>
  <c r="Y306" i="1"/>
  <c r="Z310" i="1"/>
  <c r="Z316" i="1" s="1"/>
  <c r="BN310" i="1"/>
  <c r="BP310" i="1"/>
  <c r="Z312" i="1"/>
  <c r="BN312" i="1"/>
  <c r="Z314" i="1"/>
  <c r="BN314" i="1"/>
  <c r="Y317" i="1"/>
  <c r="Z320" i="1"/>
  <c r="Z323" i="1" s="1"/>
  <c r="BN320" i="1"/>
  <c r="Z322" i="1"/>
  <c r="BN322" i="1"/>
  <c r="Z326" i="1"/>
  <c r="Z331" i="1" s="1"/>
  <c r="BN326" i="1"/>
  <c r="BP326" i="1"/>
  <c r="Z328" i="1"/>
  <c r="BN328" i="1"/>
  <c r="Z330" i="1"/>
  <c r="BN330" i="1"/>
  <c r="Z334" i="1"/>
  <c r="BN334" i="1"/>
  <c r="BP334" i="1"/>
  <c r="Z336" i="1"/>
  <c r="BN336" i="1"/>
  <c r="Z342" i="1"/>
  <c r="Z344" i="1" s="1"/>
  <c r="BN342" i="1"/>
  <c r="Z348" i="1"/>
  <c r="Z350" i="1" s="1"/>
  <c r="BN348" i="1"/>
  <c r="U546" i="1"/>
  <c r="Y356" i="1"/>
  <c r="Z359" i="1"/>
  <c r="Z361" i="1" s="1"/>
  <c r="BN359" i="1"/>
  <c r="V546" i="1"/>
  <c r="Z367" i="1"/>
  <c r="Z373" i="1" s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W546" i="1"/>
  <c r="Y396" i="1"/>
  <c r="Z392" i="1"/>
  <c r="Z395" i="1" s="1"/>
  <c r="BN392" i="1"/>
  <c r="Z403" i="1"/>
  <c r="Z405" i="1" s="1"/>
  <c r="BN403" i="1"/>
  <c r="Y406" i="1"/>
  <c r="X546" i="1"/>
  <c r="Z415" i="1"/>
  <c r="Z424" i="1" s="1"/>
  <c r="BN415" i="1"/>
  <c r="Z417" i="1"/>
  <c r="BN417" i="1"/>
  <c r="Z419" i="1"/>
  <c r="BN419" i="1"/>
  <c r="Z421" i="1"/>
  <c r="BN421" i="1"/>
  <c r="Z423" i="1"/>
  <c r="BN423" i="1"/>
  <c r="Y424" i="1"/>
  <c r="Z427" i="1"/>
  <c r="BN427" i="1"/>
  <c r="BP427" i="1"/>
  <c r="Y430" i="1"/>
  <c r="Z434" i="1"/>
  <c r="BN434" i="1"/>
  <c r="Y435" i="1"/>
  <c r="Z438" i="1"/>
  <c r="Z442" i="1" s="1"/>
  <c r="BN438" i="1"/>
  <c r="BP438" i="1"/>
  <c r="Z440" i="1"/>
  <c r="BN440" i="1"/>
  <c r="Y443" i="1"/>
  <c r="Y448" i="1"/>
  <c r="Y453" i="1"/>
  <c r="AB546" i="1"/>
  <c r="Y471" i="1"/>
  <c r="Z458" i="1"/>
  <c r="BN458" i="1"/>
  <c r="Z460" i="1"/>
  <c r="BN460" i="1"/>
  <c r="Z462" i="1"/>
  <c r="BN462" i="1"/>
  <c r="Z464" i="1"/>
  <c r="BN464" i="1"/>
  <c r="Z466" i="1"/>
  <c r="BN466" i="1"/>
  <c r="BP468" i="1"/>
  <c r="BN468" i="1"/>
  <c r="Z468" i="1"/>
  <c r="BP480" i="1"/>
  <c r="BN480" i="1"/>
  <c r="Z480" i="1"/>
  <c r="Z487" i="1" s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AA546" i="1"/>
  <c r="Y425" i="1"/>
  <c r="Z428" i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Z470" i="1" s="1"/>
  <c r="BN457" i="1"/>
  <c r="BP457" i="1"/>
  <c r="Z459" i="1"/>
  <c r="BN459" i="1"/>
  <c r="Z461" i="1"/>
  <c r="BN461" i="1"/>
  <c r="Z463" i="1"/>
  <c r="BN463" i="1"/>
  <c r="Z465" i="1"/>
  <c r="BN465" i="1"/>
  <c r="Y470" i="1"/>
  <c r="Z476" i="1"/>
  <c r="BP474" i="1"/>
  <c r="BN474" i="1"/>
  <c r="Z474" i="1"/>
  <c r="BP482" i="1"/>
  <c r="BN482" i="1"/>
  <c r="Z482" i="1"/>
  <c r="BP486" i="1"/>
  <c r="BN486" i="1"/>
  <c r="Z486" i="1"/>
  <c r="Y488" i="1"/>
  <c r="Y493" i="1"/>
  <c r="BP490" i="1"/>
  <c r="BN490" i="1"/>
  <c r="Z490" i="1"/>
  <c r="Z493" i="1" s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Z512" i="1" l="1"/>
  <c r="Z429" i="1"/>
  <c r="Z337" i="1"/>
  <c r="Z256" i="1"/>
  <c r="Z210" i="1"/>
  <c r="Z184" i="1"/>
  <c r="Z160" i="1"/>
  <c r="Z118" i="1"/>
  <c r="Z66" i="1"/>
  <c r="Z45" i="1"/>
  <c r="Z541" i="1" s="1"/>
  <c r="Y536" i="1"/>
  <c r="X539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<sst xmlns="http://schemas.openxmlformats.org/spreadsheetml/2006/main" count="2387" uniqueCount="852">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</sst>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80</v>
      </c>
      <c r="Y169" s="592">
        <f t="shared" ref="Y169:Y177" si="26">IFERROR(IF(X169="",0,CEILING((X169/$H169),1)*$H169),"")</f>
        <v>84</v>
      </c>
      <c r="Z169" s="36">
        <f>IFERROR(IF(Y169=0,"",ROUNDUP(Y169/H169,0)*0.00902),"")</f>
        <v>0.1804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85.142857142857125</v>
      </c>
      <c r="BN169" s="64">
        <f t="shared" ref="BN169:BN177" si="28">IFERROR(Y169*I169/H169,"0")</f>
        <v>89.399999999999991</v>
      </c>
      <c r="BO169" s="64">
        <f t="shared" ref="BO169:BO177" si="29">IFERROR(1/J169*(X169/H169),"0")</f>
        <v>0.14430014430014429</v>
      </c>
      <c r="BP169" s="64">
        <f t="shared" ref="BP169:BP177" si="30">IFERROR(1/J169*(Y169/H169),"0")</f>
        <v>0.15151515151515152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20</v>
      </c>
      <c r="Y171" s="592">
        <f t="shared" si="26"/>
        <v>21</v>
      </c>
      <c r="Z171" s="36">
        <f>IFERROR(IF(Y171=0,"",ROUNDUP(Y171/H171,0)*0.00902),"")</f>
        <v>4.5100000000000001E-2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21</v>
      </c>
      <c r="BN171" s="64">
        <f t="shared" si="28"/>
        <v>22.049999999999997</v>
      </c>
      <c r="BO171" s="64">
        <f t="shared" si="29"/>
        <v>3.6075036075036072E-2</v>
      </c>
      <c r="BP171" s="64">
        <f t="shared" si="30"/>
        <v>3.787878787878788E-2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23.80952380952381</v>
      </c>
      <c r="Y178" s="593">
        <f>IFERROR(Y169/H169,"0")+IFERROR(Y170/H170,"0")+IFERROR(Y171/H171,"0")+IFERROR(Y172/H172,"0")+IFERROR(Y173/H173,"0")+IFERROR(Y174/H174,"0")+IFERROR(Y175/H175,"0")+IFERROR(Y176/H176,"0")+IFERROR(Y177/H177,"0")</f>
        <v>25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0.22550000000000001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100</v>
      </c>
      <c r="Y179" s="593">
        <f>IFERROR(SUM(Y169:Y177),"0")</f>
        <v>105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400</v>
      </c>
      <c r="Y202" s="592">
        <f t="shared" ref="Y202:Y209" si="31">IFERROR(IF(X202="",0,CEILING((X202/$H202),1)*$H202),"")</f>
        <v>405</v>
      </c>
      <c r="Z202" s="36">
        <f>IFERROR(IF(Y202=0,"",ROUNDUP(Y202/H202,0)*0.00902),"")</f>
        <v>0.67649999999999999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415.55555555555554</v>
      </c>
      <c r="BN202" s="64">
        <f t="shared" ref="BN202:BN209" si="33">IFERROR(Y202*I202/H202,"0")</f>
        <v>420.75</v>
      </c>
      <c r="BO202" s="64">
        <f t="shared" ref="BO202:BO209" si="34">IFERROR(1/J202*(X202/H202),"0")</f>
        <v>0.5611672278338945</v>
      </c>
      <c r="BP202" s="64">
        <f t="shared" ref="BP202:BP209" si="35">IFERROR(1/J202*(Y202/H202),"0")</f>
        <v>0.56818181818181823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250</v>
      </c>
      <c r="Y203" s="592">
        <f t="shared" si="31"/>
        <v>253.8</v>
      </c>
      <c r="Z203" s="36">
        <f>IFERROR(IF(Y203=0,"",ROUNDUP(Y203/H203,0)*0.00902),"")</f>
        <v>0.42393999999999998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259.72222222222223</v>
      </c>
      <c r="BN203" s="64">
        <f t="shared" si="33"/>
        <v>263.67</v>
      </c>
      <c r="BO203" s="64">
        <f t="shared" si="34"/>
        <v>0.35072951739618402</v>
      </c>
      <c r="BP203" s="64">
        <f t="shared" si="35"/>
        <v>0.35606060606060608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300</v>
      </c>
      <c r="Y204" s="592">
        <f t="shared" si="31"/>
        <v>302.40000000000003</v>
      </c>
      <c r="Z204" s="36">
        <f>IFERROR(IF(Y204=0,"",ROUNDUP(Y204/H204,0)*0.00902),"")</f>
        <v>0.50512000000000001</v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311.66666666666663</v>
      </c>
      <c r="BN204" s="64">
        <f t="shared" si="33"/>
        <v>314.16000000000003</v>
      </c>
      <c r="BO204" s="64">
        <f t="shared" si="34"/>
        <v>0.42087542087542085</v>
      </c>
      <c r="BP204" s="64">
        <f t="shared" si="35"/>
        <v>0.42424242424242425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180</v>
      </c>
      <c r="Y205" s="592">
        <f t="shared" si="31"/>
        <v>183.60000000000002</v>
      </c>
      <c r="Z205" s="36">
        <f>IFERROR(IF(Y205=0,"",ROUNDUP(Y205/H205,0)*0.00902),"")</f>
        <v>0.30668000000000001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187</v>
      </c>
      <c r="BN205" s="64">
        <f t="shared" si="33"/>
        <v>190.74</v>
      </c>
      <c r="BO205" s="64">
        <f t="shared" si="34"/>
        <v>0.25252525252525249</v>
      </c>
      <c r="BP205" s="64">
        <f t="shared" si="35"/>
        <v>0.25757575757575757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209.25925925925924</v>
      </c>
      <c r="Y210" s="593">
        <f>IFERROR(Y202/H202,"0")+IFERROR(Y203/H203,"0")+IFERROR(Y204/H204,"0")+IFERROR(Y205/H205,"0")+IFERROR(Y206/H206,"0")+IFERROR(Y207/H207,"0")+IFERROR(Y208/H208,"0")+IFERROR(Y209/H209,"0")</f>
        <v>212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1.9122399999999999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1130</v>
      </c>
      <c r="Y211" s="593">
        <f>IFERROR(SUM(Y202:Y209),"0")</f>
        <v>1144.8000000000002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150</v>
      </c>
      <c r="Y213" s="592">
        <f t="shared" ref="Y213:Y221" si="36">IFERROR(IF(X213="",0,CEILING((X213/$H213),1)*$H213),"")</f>
        <v>153.9</v>
      </c>
      <c r="Z213" s="36">
        <f>IFERROR(IF(Y213=0,"",ROUNDUP(Y213/H213,0)*0.01898),"")</f>
        <v>0.36062</v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159.61111111111111</v>
      </c>
      <c r="BN213" s="64">
        <f t="shared" ref="BN213:BN221" si="38">IFERROR(Y213*I213/H213,"0")</f>
        <v>163.761</v>
      </c>
      <c r="BO213" s="64">
        <f t="shared" ref="BO213:BO221" si="39">IFERROR(1/J213*(X213/H213),"0")</f>
        <v>0.28935185185185186</v>
      </c>
      <c r="BP213" s="64">
        <f t="shared" ref="BP213:BP221" si="40">IFERROR(1/J213*(Y213/H213),"0")</f>
        <v>0.296875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140</v>
      </c>
      <c r="Y215" s="592">
        <f t="shared" si="36"/>
        <v>147.89999999999998</v>
      </c>
      <c r="Z215" s="36">
        <f>IFERROR(IF(Y215=0,"",ROUNDUP(Y215/H215,0)*0.01898),"")</f>
        <v>0.32266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148.35172413793103</v>
      </c>
      <c r="BN215" s="64">
        <f t="shared" si="38"/>
        <v>156.72299999999998</v>
      </c>
      <c r="BO215" s="64">
        <f t="shared" si="39"/>
        <v>0.25143678160919541</v>
      </c>
      <c r="BP215" s="64">
        <f t="shared" si="40"/>
        <v>0.265625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132</v>
      </c>
      <c r="Y216" s="592">
        <f t="shared" si="36"/>
        <v>132</v>
      </c>
      <c r="Z216" s="36">
        <f t="shared" ref="Z216:Z221" si="41">IFERROR(IF(Y216=0,"",ROUNDUP(Y216/H216,0)*0.00651),"")</f>
        <v>0.35805000000000003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146.85</v>
      </c>
      <c r="BN216" s="64">
        <f t="shared" si="38"/>
        <v>146.85</v>
      </c>
      <c r="BO216" s="64">
        <f t="shared" si="39"/>
        <v>0.30219780219780223</v>
      </c>
      <c r="BP216" s="64">
        <f t="shared" si="40"/>
        <v>0.30219780219780223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96</v>
      </c>
      <c r="Y218" s="592">
        <f t="shared" si="36"/>
        <v>96</v>
      </c>
      <c r="Z218" s="36">
        <f t="shared" si="41"/>
        <v>0.26040000000000002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106.08000000000001</v>
      </c>
      <c r="BN218" s="64">
        <f t="shared" si="38"/>
        <v>106.08000000000001</v>
      </c>
      <c r="BO218" s="64">
        <f t="shared" si="39"/>
        <v>0.2197802197802198</v>
      </c>
      <c r="BP218" s="64">
        <f t="shared" si="40"/>
        <v>0.2197802197802198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96</v>
      </c>
      <c r="Y219" s="592">
        <f t="shared" si="36"/>
        <v>96</v>
      </c>
      <c r="Z219" s="36">
        <f t="shared" si="41"/>
        <v>0.26040000000000002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106.08000000000001</v>
      </c>
      <c r="BN219" s="64">
        <f t="shared" si="38"/>
        <v>106.08000000000001</v>
      </c>
      <c r="BO219" s="64">
        <f t="shared" si="39"/>
        <v>0.2197802197802198</v>
      </c>
      <c r="BP219" s="64">
        <f t="shared" si="40"/>
        <v>0.2197802197802198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240</v>
      </c>
      <c r="Y220" s="592">
        <f t="shared" si="36"/>
        <v>240</v>
      </c>
      <c r="Z220" s="36">
        <f t="shared" si="41"/>
        <v>0.65100000000000002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265.20000000000005</v>
      </c>
      <c r="BN220" s="64">
        <f t="shared" si="38"/>
        <v>265.20000000000005</v>
      </c>
      <c r="BO220" s="64">
        <f t="shared" si="39"/>
        <v>0.5494505494505495</v>
      </c>
      <c r="BP220" s="64">
        <f t="shared" si="40"/>
        <v>0.5494505494505495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192</v>
      </c>
      <c r="Y221" s="592">
        <f t="shared" si="36"/>
        <v>192</v>
      </c>
      <c r="Z221" s="36">
        <f t="shared" si="41"/>
        <v>0.52080000000000004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212.64000000000001</v>
      </c>
      <c r="BN221" s="64">
        <f t="shared" si="38"/>
        <v>212.64000000000001</v>
      </c>
      <c r="BO221" s="64">
        <f t="shared" si="39"/>
        <v>0.43956043956043961</v>
      </c>
      <c r="BP221" s="64">
        <f t="shared" si="40"/>
        <v>0.43956043956043961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349.61047254150702</v>
      </c>
      <c r="Y222" s="593">
        <f>IFERROR(Y213/H213,"0")+IFERROR(Y214/H214,"0")+IFERROR(Y215/H215,"0")+IFERROR(Y216/H216,"0")+IFERROR(Y217/H217,"0")+IFERROR(Y218/H218,"0")+IFERROR(Y219/H219,"0")+IFERROR(Y220/H220,"0")+IFERROR(Y221/H221,"0")</f>
        <v>351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2.73393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1046</v>
      </c>
      <c r="Y223" s="593">
        <f>IFERROR(SUM(Y213:Y221),"0")</f>
        <v>1057.8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14.4</v>
      </c>
      <c r="Y225" s="592">
        <f>IFERROR(IF(X225="",0,CEILING((X225/$H225),1)*$H225),"")</f>
        <v>14.399999999999999</v>
      </c>
      <c r="Z225" s="36">
        <f>IFERROR(IF(Y225=0,"",ROUNDUP(Y225/H225,0)*0.00651),"")</f>
        <v>3.9059999999999997E-2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15.912000000000001</v>
      </c>
      <c r="BN225" s="64">
        <f>IFERROR(Y225*I225/H225,"0")</f>
        <v>15.912000000000001</v>
      </c>
      <c r="BO225" s="64">
        <f>IFERROR(1/J225*(X225/H225),"0")</f>
        <v>3.2967032967032968E-2</v>
      </c>
      <c r="BP225" s="64">
        <f>IFERROR(1/J225*(Y225/H225),"0")</f>
        <v>3.2967032967032968E-2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14.4</v>
      </c>
      <c r="Y226" s="592">
        <f>IFERROR(IF(X226="",0,CEILING((X226/$H226),1)*$H226),"")</f>
        <v>14.399999999999999</v>
      </c>
      <c r="Z226" s="36">
        <f>IFERROR(IF(Y226=0,"",ROUNDUP(Y226/H226,0)*0.00651),"")</f>
        <v>3.9059999999999997E-2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15.912000000000001</v>
      </c>
      <c r="BN226" s="64">
        <f>IFERROR(Y226*I226/H226,"0")</f>
        <v>15.912000000000001</v>
      </c>
      <c r="BO226" s="64">
        <f>IFERROR(1/J226*(X226/H226),"0")</f>
        <v>3.2967032967032968E-2</v>
      </c>
      <c r="BP226" s="64">
        <f>IFERROR(1/J226*(Y226/H226),"0")</f>
        <v>3.2967032967032968E-2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12</v>
      </c>
      <c r="Y227" s="593">
        <f>IFERROR(Y225/H225,"0")+IFERROR(Y226/H226,"0")</f>
        <v>12</v>
      </c>
      <c r="Z227" s="593">
        <f>IFERROR(IF(Z225="",0,Z225),"0")+IFERROR(IF(Z226="",0,Z226),"0")</f>
        <v>7.8119999999999995E-2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28.8</v>
      </c>
      <c r="Y228" s="593">
        <f>IFERROR(SUM(Y225:Y226),"0")</f>
        <v>28.799999999999997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180</v>
      </c>
      <c r="Y334" s="592">
        <f>IFERROR(IF(X334="",0,CEILING((X334/$H334),1)*$H334),"")</f>
        <v>184.8</v>
      </c>
      <c r="Z334" s="36">
        <f>IFERROR(IF(Y334=0,"",ROUNDUP(Y334/H334,0)*0.01898),"")</f>
        <v>0.41755999999999999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191.12142857142857</v>
      </c>
      <c r="BN334" s="64">
        <f>IFERROR(Y334*I334/H334,"0")</f>
        <v>196.21800000000002</v>
      </c>
      <c r="BO334" s="64">
        <f>IFERROR(1/J334*(X334/H334),"0")</f>
        <v>0.33482142857142855</v>
      </c>
      <c r="BP334" s="64">
        <f>IFERROR(1/J334*(Y334/H334),"0")</f>
        <v>0.34375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21.428571428571427</v>
      </c>
      <c r="Y337" s="593">
        <f>IFERROR(Y334/H334,"0")+IFERROR(Y335/H335,"0")+IFERROR(Y336/H336,"0")</f>
        <v>22</v>
      </c>
      <c r="Z337" s="593">
        <f>IFERROR(IF(Z334="",0,Z334),"0")+IFERROR(IF(Z335="",0,Z335),"0")+IFERROR(IF(Z336="",0,Z336),"0")</f>
        <v>0.41755999999999999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180</v>
      </c>
      <c r="Y338" s="593">
        <f>IFERROR(SUM(Y334:Y336),"0")</f>
        <v>184.8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2500</v>
      </c>
      <c r="Y366" s="592">
        <f t="shared" ref="Y366:Y372" si="57">IFERROR(IF(X366="",0,CEILING((X366/$H366),1)*$H366),"")</f>
        <v>2505</v>
      </c>
      <c r="Z366" s="36">
        <f>IFERROR(IF(Y366=0,"",ROUNDUP(Y366/H366,0)*0.02175),"")</f>
        <v>3.6322499999999995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2580</v>
      </c>
      <c r="BN366" s="64">
        <f t="shared" ref="BN366:BN372" si="59">IFERROR(Y366*I366/H366,"0")</f>
        <v>2585.1600000000003</v>
      </c>
      <c r="BO366" s="64">
        <f t="shared" ref="BO366:BO372" si="60">IFERROR(1/J366*(X366/H366),"0")</f>
        <v>3.4722222222222219</v>
      </c>
      <c r="BP366" s="64">
        <f t="shared" ref="BP366:BP372" si="61">IFERROR(1/J366*(Y366/H366),"0")</f>
        <v>3.4791666666666665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2000</v>
      </c>
      <c r="Y367" s="592">
        <f t="shared" si="57"/>
        <v>2010</v>
      </c>
      <c r="Z367" s="36">
        <f>IFERROR(IF(Y367=0,"",ROUNDUP(Y367/H367,0)*0.02175),"")</f>
        <v>2.9144999999999999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2064</v>
      </c>
      <c r="BN367" s="64">
        <f t="shared" si="59"/>
        <v>2074.3200000000002</v>
      </c>
      <c r="BO367" s="64">
        <f t="shared" si="60"/>
        <v>2.7777777777777777</v>
      </c>
      <c r="BP367" s="64">
        <f t="shared" si="61"/>
        <v>2.7916666666666665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3000</v>
      </c>
      <c r="Y368" s="592">
        <f t="shared" si="57"/>
        <v>3000</v>
      </c>
      <c r="Z368" s="36">
        <f>IFERROR(IF(Y368=0,"",ROUNDUP(Y368/H368,0)*0.02175),"")</f>
        <v>4.3499999999999996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3096</v>
      </c>
      <c r="BN368" s="64">
        <f t="shared" si="59"/>
        <v>3096</v>
      </c>
      <c r="BO368" s="64">
        <f t="shared" si="60"/>
        <v>4.1666666666666661</v>
      </c>
      <c r="BP368" s="64">
        <f t="shared" si="61"/>
        <v>4.1666666666666661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500</v>
      </c>
      <c r="Y373" s="593">
        <f>IFERROR(Y366/H366,"0")+IFERROR(Y367/H367,"0")+IFERROR(Y368/H368,"0")+IFERROR(Y369/H369,"0")+IFERROR(Y370/H370,"0")+IFERROR(Y371/H371,"0")+IFERROR(Y372/H372,"0")</f>
        <v>501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10.896749999999999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7500</v>
      </c>
      <c r="Y374" s="593">
        <f>IFERROR(SUM(Y366:Y372),"0")</f>
        <v>7515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2500</v>
      </c>
      <c r="Y376" s="592">
        <f>IFERROR(IF(X376="",0,CEILING((X376/$H376),1)*$H376),"")</f>
        <v>2505</v>
      </c>
      <c r="Z376" s="36">
        <f>IFERROR(IF(Y376=0,"",ROUNDUP(Y376/H376,0)*0.02175),"")</f>
        <v>3.6322499999999995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2580</v>
      </c>
      <c r="BN376" s="64">
        <f>IFERROR(Y376*I376/H376,"0")</f>
        <v>2585.1600000000003</v>
      </c>
      <c r="BO376" s="64">
        <f>IFERROR(1/J376*(X376/H376),"0")</f>
        <v>3.4722222222222219</v>
      </c>
      <c r="BP376" s="64">
        <f>IFERROR(1/J376*(Y376/H376),"0")</f>
        <v>3.4791666666666665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166.66666666666666</v>
      </c>
      <c r="Y378" s="593">
        <f>IFERROR(Y376/H376,"0")+IFERROR(Y377/H377,"0")</f>
        <v>167</v>
      </c>
      <c r="Z378" s="593">
        <f>IFERROR(IF(Z376="",0,Z376),"0")+IFERROR(IF(Z377="",0,Z377),"0")</f>
        <v>3.6322499999999995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2500</v>
      </c>
      <c r="Y379" s="593">
        <f>IFERROR(SUM(Y376:Y377),"0")</f>
        <v>2505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60</v>
      </c>
      <c r="Y382" s="592">
        <f>IFERROR(IF(X382="",0,CEILING((X382/$H382),1)*$H382),"")</f>
        <v>63</v>
      </c>
      <c r="Z382" s="36">
        <f>IFERROR(IF(Y382=0,"",ROUNDUP(Y382/H382,0)*0.01898),"")</f>
        <v>0.13286000000000001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63.46</v>
      </c>
      <c r="BN382" s="64">
        <f>IFERROR(Y382*I382/H382,"0")</f>
        <v>66.632999999999996</v>
      </c>
      <c r="BO382" s="64">
        <f>IFERROR(1/J382*(X382/H382),"0")</f>
        <v>0.10416666666666667</v>
      </c>
      <c r="BP382" s="64">
        <f>IFERROR(1/J382*(Y382/H382),"0")</f>
        <v>0.109375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6.666666666666667</v>
      </c>
      <c r="Y383" s="593">
        <f>IFERROR(Y381/H381,"0")+IFERROR(Y382/H382,"0")</f>
        <v>7</v>
      </c>
      <c r="Z383" s="593">
        <f>IFERROR(IF(Z381="",0,Z381),"0")+IFERROR(IF(Z382="",0,Z382),"0")</f>
        <v>0.13286000000000001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60</v>
      </c>
      <c r="Y384" s="593">
        <f>IFERROR(SUM(Y381:Y382),"0")</f>
        <v>63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450</v>
      </c>
      <c r="Y386" s="592">
        <f>IFERROR(IF(X386="",0,CEILING((X386/$H386),1)*$H386),"")</f>
        <v>450</v>
      </c>
      <c r="Z386" s="36">
        <f>IFERROR(IF(Y386=0,"",ROUNDUP(Y386/H386,0)*0.01898),"")</f>
        <v>0.94900000000000007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475.95000000000005</v>
      </c>
      <c r="BN386" s="64">
        <f>IFERROR(Y386*I386/H386,"0")</f>
        <v>475.95000000000005</v>
      </c>
      <c r="BO386" s="64">
        <f>IFERROR(1/J386*(X386/H386),"0")</f>
        <v>0.78125</v>
      </c>
      <c r="BP386" s="64">
        <f>IFERROR(1/J386*(Y386/H386),"0")</f>
        <v>0.78125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50</v>
      </c>
      <c r="Y387" s="593">
        <f>IFERROR(Y386/H386,"0")</f>
        <v>50</v>
      </c>
      <c r="Z387" s="593">
        <f>IFERROR(IF(Z386="",0,Z386),"0")</f>
        <v>0.94900000000000007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450</v>
      </c>
      <c r="Y388" s="593">
        <f>IFERROR(SUM(Y386:Y386),"0")</f>
        <v>450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120</v>
      </c>
      <c r="Y402" s="592">
        <f>IFERROR(IF(X402="",0,CEILING((X402/$H402),1)*$H402),"")</f>
        <v>126</v>
      </c>
      <c r="Z402" s="36">
        <f>IFERROR(IF(Y402=0,"",ROUNDUP(Y402/H402,0)*0.01898),"")</f>
        <v>0.26572000000000001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126.92</v>
      </c>
      <c r="BN402" s="64">
        <f>IFERROR(Y402*I402/H402,"0")</f>
        <v>133.26599999999999</v>
      </c>
      <c r="BO402" s="64">
        <f>IFERROR(1/J402*(X402/H402),"0")</f>
        <v>0.20833333333333334</v>
      </c>
      <c r="BP402" s="64">
        <f>IFERROR(1/J402*(Y402/H402),"0")</f>
        <v>0.21875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13.333333333333334</v>
      </c>
      <c r="Y405" s="593">
        <f>IFERROR(Y402/H402,"0")+IFERROR(Y403/H403,"0")+IFERROR(Y404/H404,"0")</f>
        <v>14</v>
      </c>
      <c r="Z405" s="593">
        <f>IFERROR(IF(Z402="",0,Z402),"0")+IFERROR(IF(Z403="",0,Z403),"0")+IFERROR(IF(Z404="",0,Z404),"0")</f>
        <v>0.26572000000000001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120</v>
      </c>
      <c r="Y406" s="593">
        <f>IFERROR(SUM(Y402:Y404),"0")</f>
        <v>126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6.3</v>
      </c>
      <c r="Y422" s="592">
        <f t="shared" si="62"/>
        <v>6.3000000000000007</v>
      </c>
      <c r="Z422" s="36">
        <f t="shared" si="67"/>
        <v>1.506E-2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6.6899999999999995</v>
      </c>
      <c r="BN422" s="64">
        <f t="shared" si="64"/>
        <v>6.69</v>
      </c>
      <c r="BO422" s="64">
        <f t="shared" si="65"/>
        <v>1.2820512820512822E-2</v>
      </c>
      <c r="BP422" s="64">
        <f t="shared" si="66"/>
        <v>1.2820512820512822E-2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6.3</v>
      </c>
      <c r="Y423" s="592">
        <f t="shared" si="62"/>
        <v>6.3000000000000007</v>
      </c>
      <c r="Z423" s="36">
        <f t="shared" si="67"/>
        <v>1.506E-2</v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6.6899999999999995</v>
      </c>
      <c r="BN423" s="64">
        <f t="shared" si="64"/>
        <v>6.69</v>
      </c>
      <c r="BO423" s="64">
        <f t="shared" si="65"/>
        <v>1.2820512820512822E-2</v>
      </c>
      <c r="BP423" s="64">
        <f t="shared" si="66"/>
        <v>1.2820512820512822E-2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6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6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3.0120000000000001E-2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12.6</v>
      </c>
      <c r="Y425" s="593">
        <f>IFERROR(SUM(Y414:Y423),"0")</f>
        <v>12.600000000000001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50</v>
      </c>
      <c r="Y459" s="592">
        <f t="shared" si="68"/>
        <v>52.800000000000004</v>
      </c>
      <c r="Z459" s="36">
        <f t="shared" si="69"/>
        <v>0.1196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53.409090909090907</v>
      </c>
      <c r="BN459" s="64">
        <f t="shared" si="71"/>
        <v>56.400000000000006</v>
      </c>
      <c r="BO459" s="64">
        <f t="shared" si="72"/>
        <v>9.1054778554778545E-2</v>
      </c>
      <c r="BP459" s="64">
        <f t="shared" si="73"/>
        <v>9.6153846153846159E-2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250</v>
      </c>
      <c r="Y461" s="592">
        <f t="shared" si="68"/>
        <v>253.44</v>
      </c>
      <c r="Z461" s="36">
        <f t="shared" si="69"/>
        <v>0.57408000000000003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267.04545454545456</v>
      </c>
      <c r="BN461" s="64">
        <f t="shared" si="71"/>
        <v>270.71999999999997</v>
      </c>
      <c r="BO461" s="64">
        <f t="shared" si="72"/>
        <v>0.45527389277389274</v>
      </c>
      <c r="BP461" s="64">
        <f t="shared" si="73"/>
        <v>0.46153846153846156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56.818181818181813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58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0.69368000000000007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300</v>
      </c>
      <c r="Y471" s="593">
        <f>IFERROR(SUM(Y457:Y469),"0")</f>
        <v>306.24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200</v>
      </c>
      <c r="Y473" s="592">
        <f>IFERROR(IF(X473="",0,CEILING((X473/$H473),1)*$H473),"")</f>
        <v>200.64000000000001</v>
      </c>
      <c r="Z473" s="36">
        <f>IFERROR(IF(Y473=0,"",ROUNDUP(Y473/H473,0)*0.01196),"")</f>
        <v>0.45448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213.63636363636363</v>
      </c>
      <c r="BN473" s="64">
        <f>IFERROR(Y473*I473/H473,"0")</f>
        <v>214.32</v>
      </c>
      <c r="BO473" s="64">
        <f>IFERROR(1/J473*(X473/H473),"0")</f>
        <v>0.36421911421911418</v>
      </c>
      <c r="BP473" s="64">
        <f>IFERROR(1/J473*(Y473/H473),"0")</f>
        <v>0.36538461538461542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37.878787878787875</v>
      </c>
      <c r="Y476" s="593">
        <f>IFERROR(Y473/H473,"0")+IFERROR(Y474/H474,"0")+IFERROR(Y475/H475,"0")</f>
        <v>38</v>
      </c>
      <c r="Z476" s="593">
        <f>IFERROR(IF(Z473="",0,Z473),"0")+IFERROR(IF(Z474="",0,Z474),"0")+IFERROR(IF(Z475="",0,Z475),"0")</f>
        <v>0.45448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200</v>
      </c>
      <c r="Y477" s="593">
        <f>IFERROR(SUM(Y473:Y475),"0")</f>
        <v>200.64000000000001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150</v>
      </c>
      <c r="Y479" s="592">
        <f t="shared" ref="Y479:Y486" si="74">IFERROR(IF(X479="",0,CEILING((X479/$H479),1)*$H479),"")</f>
        <v>153.12</v>
      </c>
      <c r="Z479" s="36">
        <f>IFERROR(IF(Y479=0,"",ROUNDUP(Y479/H479,0)*0.01196),"")</f>
        <v>0.34683999999999998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160.22727272727272</v>
      </c>
      <c r="BN479" s="64">
        <f t="shared" ref="BN479:BN486" si="76">IFERROR(Y479*I479/H479,"0")</f>
        <v>163.56</v>
      </c>
      <c r="BO479" s="64">
        <f t="shared" ref="BO479:BO486" si="77">IFERROR(1/J479*(X479/H479),"0")</f>
        <v>0.27316433566433568</v>
      </c>
      <c r="BP479" s="64">
        <f t="shared" ref="BP479:BP486" si="78">IFERROR(1/J479*(Y479/H479),"0")</f>
        <v>0.27884615384615385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200</v>
      </c>
      <c r="Y481" s="592">
        <f t="shared" si="74"/>
        <v>200.64000000000001</v>
      </c>
      <c r="Z481" s="36">
        <f>IFERROR(IF(Y481=0,"",ROUNDUP(Y481/H481,0)*0.01196),"")</f>
        <v>0.45448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213.63636363636363</v>
      </c>
      <c r="BN481" s="64">
        <f t="shared" si="76"/>
        <v>214.32</v>
      </c>
      <c r="BO481" s="64">
        <f t="shared" si="77"/>
        <v>0.36421911421911418</v>
      </c>
      <c r="BP481" s="64">
        <f t="shared" si="78"/>
        <v>0.36538461538461542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66.287878787878782</v>
      </c>
      <c r="Y487" s="593">
        <f>IFERROR(Y479/H479,"0")+IFERROR(Y480/H480,"0")+IFERROR(Y481/H481,"0")+IFERROR(Y482/H482,"0")+IFERROR(Y483/H483,"0")+IFERROR(Y484/H484,"0")+IFERROR(Y485/H485,"0")+IFERROR(Y486/H486,"0")</f>
        <v>67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0.80132000000000003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350</v>
      </c>
      <c r="Y488" s="593">
        <f>IFERROR(SUM(Y479:Y486),"0")</f>
        <v>353.76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13977.4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14053.44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14555.510110862317</v>
      </c>
      <c r="Y537" s="593">
        <f>IFERROR(SUM(BN22:BN533),"0")</f>
        <v>14635.334999999999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21</v>
      </c>
      <c r="Y538" s="38">
        <f>ROUNDUP(SUM(BP22:BP533),0)</f>
        <v>22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15080.510110862317</v>
      </c>
      <c r="Y539" s="593">
        <f>GrossWeightTotalR+PalletQtyTotalR*25</f>
        <v>15185.334999999999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1519.7593421903769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1530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23.223530000000004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105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2231.4000000000005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184.8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10533</v>
      </c>
      <c r="W546" s="46">
        <f>IFERROR(Y391*1,"0")+IFERROR(Y392*1,"0")+IFERROR(Y393*1,"0")+IFERROR(Y394*1,"0")+IFERROR(Y398*1,"0")+IFERROR(Y402*1,"0")+IFERROR(Y403*1,"0")+IFERROR(Y404*1,"0")+IFERROR(Y408*1,"0")</f>
        <v>126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12.600000000000001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860.64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2025-05-22T06:25:18Z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