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72A878-FF41-43C4-A0D8-8E50AA009F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O226" i="1"/>
  <c r="BM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N171" i="1"/>
  <c r="BM171" i="1"/>
  <c r="Z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Y161" i="1" s="1"/>
  <c r="P157" i="1"/>
  <c r="X155" i="1"/>
  <c r="X154" i="1"/>
  <c r="BO153" i="1"/>
  <c r="BM153" i="1"/>
  <c r="Y153" i="1"/>
  <c r="Y154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4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38" i="1" s="1"/>
  <c r="BM22" i="1"/>
  <c r="Y22" i="1"/>
  <c r="B546" i="1" s="1"/>
  <c r="H10" i="1"/>
  <c r="A9" i="1"/>
  <c r="A10" i="1" s="1"/>
  <c r="D7" i="1"/>
  <c r="Q6" i="1"/>
  <c r="P2" i="1"/>
  <c r="BP159" i="1" l="1"/>
  <c r="BN159" i="1"/>
  <c r="Z159" i="1"/>
  <c r="BP198" i="1"/>
  <c r="BN198" i="1"/>
  <c r="Z198" i="1"/>
  <c r="BP220" i="1"/>
  <c r="BN220" i="1"/>
  <c r="Z220" i="1"/>
  <c r="BP253" i="1"/>
  <c r="BN253" i="1"/>
  <c r="Z253" i="1"/>
  <c r="BP300" i="1"/>
  <c r="BN300" i="1"/>
  <c r="Z300" i="1"/>
  <c r="BP335" i="1"/>
  <c r="BN335" i="1"/>
  <c r="Z335" i="1"/>
  <c r="BP341" i="1"/>
  <c r="BN341" i="1"/>
  <c r="Z341" i="1"/>
  <c r="BP370" i="1"/>
  <c r="BN370" i="1"/>
  <c r="Z370" i="1"/>
  <c r="BP417" i="1"/>
  <c r="BN417" i="1"/>
  <c r="Z417" i="1"/>
  <c r="BP458" i="1"/>
  <c r="BN458" i="1"/>
  <c r="Z458" i="1"/>
  <c r="BP481" i="1"/>
  <c r="BN481" i="1"/>
  <c r="Z481" i="1"/>
  <c r="BP516" i="1"/>
  <c r="BN516" i="1"/>
  <c r="Z516" i="1"/>
  <c r="Z29" i="1"/>
  <c r="BN29" i="1"/>
  <c r="Z54" i="1"/>
  <c r="BN54" i="1"/>
  <c r="Z64" i="1"/>
  <c r="BN64" i="1"/>
  <c r="Z80" i="1"/>
  <c r="BN80" i="1"/>
  <c r="Z102" i="1"/>
  <c r="BN102" i="1"/>
  <c r="F546" i="1"/>
  <c r="Z117" i="1"/>
  <c r="BN117" i="1"/>
  <c r="Y129" i="1"/>
  <c r="Z127" i="1"/>
  <c r="BN127" i="1"/>
  <c r="BP138" i="1"/>
  <c r="BN138" i="1"/>
  <c r="Z138" i="1"/>
  <c r="BP177" i="1"/>
  <c r="BN177" i="1"/>
  <c r="Z177" i="1"/>
  <c r="BP208" i="1"/>
  <c r="BN208" i="1"/>
  <c r="Z208" i="1"/>
  <c r="BP235" i="1"/>
  <c r="BN235" i="1"/>
  <c r="Z235" i="1"/>
  <c r="BP264" i="1"/>
  <c r="BN264" i="1"/>
  <c r="Z264" i="1"/>
  <c r="BP319" i="1"/>
  <c r="BN319" i="1"/>
  <c r="Z319" i="1"/>
  <c r="BP340" i="1"/>
  <c r="BN340" i="1"/>
  <c r="Z340" i="1"/>
  <c r="Y355" i="1"/>
  <c r="BP354" i="1"/>
  <c r="BN354" i="1"/>
  <c r="Z354" i="1"/>
  <c r="Z355" i="1" s="1"/>
  <c r="BP358" i="1"/>
  <c r="BN358" i="1"/>
  <c r="Z358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Y179" i="1"/>
  <c r="Y546" i="1"/>
  <c r="BP175" i="1"/>
  <c r="BN175" i="1"/>
  <c r="Z175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3" i="1"/>
  <c r="BN233" i="1"/>
  <c r="Z233" i="1"/>
  <c r="Y249" i="1"/>
  <c r="Y248" i="1"/>
  <c r="BP247" i="1"/>
  <c r="BN247" i="1"/>
  <c r="Z247" i="1"/>
  <c r="Z248" i="1" s="1"/>
  <c r="Y257" i="1"/>
  <c r="BP251" i="1"/>
  <c r="BN251" i="1"/>
  <c r="Z251" i="1"/>
  <c r="BP262" i="1"/>
  <c r="BN262" i="1"/>
  <c r="Z262" i="1"/>
  <c r="BP279" i="1"/>
  <c r="BN279" i="1"/>
  <c r="Z279" i="1"/>
  <c r="BP315" i="1"/>
  <c r="BN315" i="1"/>
  <c r="Z315" i="1"/>
  <c r="BP329" i="1"/>
  <c r="BN329" i="1"/>
  <c r="Z329" i="1"/>
  <c r="BP349" i="1"/>
  <c r="BN349" i="1"/>
  <c r="Z349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E546" i="1"/>
  <c r="Z100" i="1"/>
  <c r="BN100" i="1"/>
  <c r="Z109" i="1"/>
  <c r="BN109" i="1"/>
  <c r="Z115" i="1"/>
  <c r="BN115" i="1"/>
  <c r="BP115" i="1"/>
  <c r="Z121" i="1"/>
  <c r="BN121" i="1"/>
  <c r="BP121" i="1"/>
  <c r="Z125" i="1"/>
  <c r="BN125" i="1"/>
  <c r="Z131" i="1"/>
  <c r="BN131" i="1"/>
  <c r="BP131" i="1"/>
  <c r="G546" i="1"/>
  <c r="Z142" i="1"/>
  <c r="BN142" i="1"/>
  <c r="BP142" i="1"/>
  <c r="Z153" i="1"/>
  <c r="Z154" i="1" s="1"/>
  <c r="BN153" i="1"/>
  <c r="BP153" i="1"/>
  <c r="Z157" i="1"/>
  <c r="BN157" i="1"/>
  <c r="BP157" i="1"/>
  <c r="Z165" i="1"/>
  <c r="Z166" i="1" s="1"/>
  <c r="BN165" i="1"/>
  <c r="BP165" i="1"/>
  <c r="Z169" i="1"/>
  <c r="BN169" i="1"/>
  <c r="BP169" i="1"/>
  <c r="Y185" i="1"/>
  <c r="BP181" i="1"/>
  <c r="BN181" i="1"/>
  <c r="Z181" i="1"/>
  <c r="Y210" i="1"/>
  <c r="BP202" i="1"/>
  <c r="BN202" i="1"/>
  <c r="Z202" i="1"/>
  <c r="Y222" i="1"/>
  <c r="BP214" i="1"/>
  <c r="BN214" i="1"/>
  <c r="Z214" i="1"/>
  <c r="BP226" i="1"/>
  <c r="BN226" i="1"/>
  <c r="Z226" i="1"/>
  <c r="BP237" i="1"/>
  <c r="BN237" i="1"/>
  <c r="Z237" i="1"/>
  <c r="BP255" i="1"/>
  <c r="BN255" i="1"/>
  <c r="Z255" i="1"/>
  <c r="M546" i="1"/>
  <c r="BP271" i="1"/>
  <c r="BN271" i="1"/>
  <c r="Z271" i="1"/>
  <c r="S546" i="1"/>
  <c r="Y306" i="1"/>
  <c r="BP305" i="1"/>
  <c r="BN305" i="1"/>
  <c r="Z305" i="1"/>
  <c r="Z306" i="1" s="1"/>
  <c r="Y316" i="1"/>
  <c r="BN310" i="1"/>
  <c r="Z310" i="1"/>
  <c r="BP311" i="1"/>
  <c r="BN311" i="1"/>
  <c r="Z311" i="1"/>
  <c r="BP321" i="1"/>
  <c r="BN321" i="1"/>
  <c r="Z321" i="1"/>
  <c r="BP343" i="1"/>
  <c r="BN343" i="1"/>
  <c r="Z343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31" i="1"/>
  <c r="Y337" i="1"/>
  <c r="Y345" i="1"/>
  <c r="Y351" i="1"/>
  <c r="BP368" i="1"/>
  <c r="BN368" i="1"/>
  <c r="Z368" i="1"/>
  <c r="BP382" i="1"/>
  <c r="BN382" i="1"/>
  <c r="Z382" i="1"/>
  <c r="X546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U546" i="1"/>
  <c r="Y362" i="1"/>
  <c r="Y378" i="1"/>
  <c r="Y395" i="1"/>
  <c r="Y405" i="1"/>
  <c r="Y429" i="1"/>
  <c r="Y442" i="1"/>
  <c r="Y477" i="1"/>
  <c r="Y476" i="1"/>
  <c r="F9" i="1"/>
  <c r="J9" i="1"/>
  <c r="F10" i="1"/>
  <c r="Y24" i="1"/>
  <c r="Y32" i="1"/>
  <c r="Y46" i="1"/>
  <c r="Y50" i="1"/>
  <c r="Y59" i="1"/>
  <c r="Y67" i="1"/>
  <c r="Y73" i="1"/>
  <c r="Y81" i="1"/>
  <c r="Y87" i="1"/>
  <c r="Y94" i="1"/>
  <c r="Y105" i="1"/>
  <c r="Y112" i="1"/>
  <c r="Y118" i="1"/>
  <c r="Y128" i="1"/>
  <c r="Y134" i="1"/>
  <c r="Y139" i="1"/>
  <c r="Y145" i="1"/>
  <c r="Y149" i="1"/>
  <c r="Y160" i="1"/>
  <c r="Y178" i="1"/>
  <c r="Y184" i="1"/>
  <c r="Y195" i="1"/>
  <c r="Y199" i="1"/>
  <c r="Y211" i="1"/>
  <c r="Y223" i="1"/>
  <c r="Y227" i="1"/>
  <c r="Y240" i="1"/>
  <c r="Y244" i="1"/>
  <c r="Y256" i="1"/>
  <c r="Y267" i="1"/>
  <c r="Y275" i="1"/>
  <c r="Y282" i="1"/>
  <c r="Y287" i="1"/>
  <c r="Y291" i="1"/>
  <c r="Y296" i="1"/>
  <c r="Y301" i="1"/>
  <c r="BP312" i="1"/>
  <c r="BN312" i="1"/>
  <c r="Z312" i="1"/>
  <c r="BP320" i="1"/>
  <c r="BN320" i="1"/>
  <c r="Z320" i="1"/>
  <c r="Y324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BN85" i="1"/>
  <c r="Z90" i="1"/>
  <c r="BN90" i="1"/>
  <c r="BP90" i="1"/>
  <c r="Z92" i="1"/>
  <c r="BN92" i="1"/>
  <c r="Y93" i="1"/>
  <c r="Z96" i="1"/>
  <c r="BN96" i="1"/>
  <c r="BP96" i="1"/>
  <c r="Z97" i="1"/>
  <c r="BN97" i="1"/>
  <c r="Z99" i="1"/>
  <c r="BN99" i="1"/>
  <c r="Z101" i="1"/>
  <c r="BN101" i="1"/>
  <c r="Z103" i="1"/>
  <c r="BN103" i="1"/>
  <c r="Z108" i="1"/>
  <c r="Z112" i="1" s="1"/>
  <c r="BN108" i="1"/>
  <c r="BP108" i="1"/>
  <c r="Z110" i="1"/>
  <c r="BN110" i="1"/>
  <c r="Y113" i="1"/>
  <c r="Z116" i="1"/>
  <c r="Z118" i="1" s="1"/>
  <c r="BN116" i="1"/>
  <c r="Z122" i="1"/>
  <c r="BN122" i="1"/>
  <c r="Z124" i="1"/>
  <c r="BN124" i="1"/>
  <c r="Z126" i="1"/>
  <c r="BN126" i="1"/>
  <c r="Z132" i="1"/>
  <c r="Z133" i="1" s="1"/>
  <c r="BN132" i="1"/>
  <c r="Z137" i="1"/>
  <c r="Z139" i="1" s="1"/>
  <c r="BN137" i="1"/>
  <c r="BP137" i="1"/>
  <c r="Y140" i="1"/>
  <c r="Z143" i="1"/>
  <c r="Z144" i="1" s="1"/>
  <c r="BN143" i="1"/>
  <c r="Z147" i="1"/>
  <c r="Z149" i="1" s="1"/>
  <c r="BN147" i="1"/>
  <c r="BP147" i="1"/>
  <c r="H546" i="1"/>
  <c r="Y155" i="1"/>
  <c r="Z158" i="1"/>
  <c r="BN158" i="1"/>
  <c r="I546" i="1"/>
  <c r="Y167" i="1"/>
  <c r="Z170" i="1"/>
  <c r="BN170" i="1"/>
  <c r="Z172" i="1"/>
  <c r="BN172" i="1"/>
  <c r="Z174" i="1"/>
  <c r="BN174" i="1"/>
  <c r="Z176" i="1"/>
  <c r="BN176" i="1"/>
  <c r="Z182" i="1"/>
  <c r="BN182" i="1"/>
  <c r="J546" i="1"/>
  <c r="Z193" i="1"/>
  <c r="Z194" i="1" s="1"/>
  <c r="BN193" i="1"/>
  <c r="Y194" i="1"/>
  <c r="Z197" i="1"/>
  <c r="BN197" i="1"/>
  <c r="BP197" i="1"/>
  <c r="Z203" i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46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52" i="1"/>
  <c r="BN252" i="1"/>
  <c r="Z254" i="1"/>
  <c r="BN254" i="1"/>
  <c r="L546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Z316" i="1" s="1"/>
  <c r="Y323" i="1"/>
  <c r="Y332" i="1"/>
  <c r="Y338" i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2" i="1"/>
  <c r="BN322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BN342" i="1"/>
  <c r="Z348" i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93" i="1" l="1"/>
  <c r="Z476" i="1"/>
  <c r="Z323" i="1"/>
  <c r="Z199" i="1"/>
  <c r="Z442" i="1"/>
  <c r="Z266" i="1"/>
  <c r="Z210" i="1"/>
  <c r="Z128" i="1"/>
  <c r="Z470" i="1"/>
  <c r="Z395" i="1"/>
  <c r="Z373" i="1"/>
  <c r="Z350" i="1"/>
  <c r="Z344" i="1"/>
  <c r="Z331" i="1"/>
  <c r="Z487" i="1"/>
  <c r="Z256" i="1"/>
  <c r="Z239" i="1"/>
  <c r="Z184" i="1"/>
  <c r="Z178" i="1"/>
  <c r="Z160" i="1"/>
  <c r="Z86" i="1"/>
  <c r="Z66" i="1"/>
  <c r="Z45" i="1"/>
  <c r="Z529" i="1"/>
  <c r="Z505" i="1"/>
  <c r="Z424" i="1"/>
  <c r="Z405" i="1"/>
  <c r="Z337" i="1"/>
  <c r="Z281" i="1"/>
  <c r="Z274" i="1"/>
  <c r="Z104" i="1"/>
  <c r="Z93" i="1"/>
  <c r="Z72" i="1"/>
  <c r="Z59" i="1"/>
  <c r="Z32" i="1"/>
  <c r="Y540" i="1"/>
  <c r="Y537" i="1"/>
  <c r="Z512" i="1"/>
  <c r="Y538" i="1"/>
  <c r="Z541" i="1"/>
  <c r="Y536" i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<sst xmlns="http://schemas.openxmlformats.org/spreadsheetml/2006/main" count="2388" uniqueCount="853">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</sst>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100</v>
      </c>
      <c r="Y41" s="59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9.2592592592592595</v>
      </c>
      <c r="Y45" s="593">
        <f>IFERROR(Y41/H41,"0")+IFERROR(Y42/H42,"0")+IFERROR(Y43/H43,"0")+IFERROR(Y44/H44,"0")</f>
        <v>10</v>
      </c>
      <c r="Z45" s="593">
        <f>IFERROR(IF(Z41="",0,Z41),"0")+IFERROR(IF(Z42="",0,Z42),"0")+IFERROR(IF(Z43="",0,Z43),"0")+IFERROR(IF(Z44="",0,Z44),"0")</f>
        <v>0.1898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100</v>
      </c>
      <c r="Y46" s="593">
        <f>IFERROR(SUM(Y41:Y44),"0")</f>
        <v>108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900</v>
      </c>
      <c r="Y90" s="592">
        <f>IFERROR(IF(X90="",0,CEILING((X90/$H90),1)*$H90),"")</f>
        <v>907.2</v>
      </c>
      <c r="Z90" s="36">
        <f>IFERROR(IF(Y90=0,"",ROUNDUP(Y90/H90,0)*0.01898),"")</f>
        <v>1.59432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936.24999999999989</v>
      </c>
      <c r="BN90" s="64">
        <f>IFERROR(Y90*I90/H90,"0")</f>
        <v>943.7399999999999</v>
      </c>
      <c r="BO90" s="64">
        <f>IFERROR(1/J90*(X90/H90),"0")</f>
        <v>1.3020833333333333</v>
      </c>
      <c r="BP90" s="64">
        <f>IFERROR(1/J90*(Y90/H90),"0")</f>
        <v>1.3125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83.333333333333329</v>
      </c>
      <c r="Y93" s="593">
        <f>IFERROR(Y90/H90,"0")+IFERROR(Y91/H91,"0")+IFERROR(Y92/H92,"0")</f>
        <v>84</v>
      </c>
      <c r="Z93" s="593">
        <f>IFERROR(IF(Z90="",0,Z90),"0")+IFERROR(IF(Z91="",0,Z91),"0")+IFERROR(IF(Z92="",0,Z92),"0")</f>
        <v>1.59432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900</v>
      </c>
      <c r="Y94" s="593">
        <f>IFERROR(SUM(Y90:Y92),"0")</f>
        <v>907.2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400</v>
      </c>
      <c r="Y108" s="592">
        <f>IFERROR(IF(X108="",0,CEILING((X108/$H108),1)*$H108),"")</f>
        <v>410.40000000000003</v>
      </c>
      <c r="Z108" s="36">
        <f>IFERROR(IF(Y108=0,"",ROUNDUP(Y108/H108,0)*0.01898),"")</f>
        <v>0.72123999999999999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416.11111111111109</v>
      </c>
      <c r="BN108" s="64">
        <f>IFERROR(Y108*I108/H108,"0")</f>
        <v>426.92999999999995</v>
      </c>
      <c r="BO108" s="64">
        <f>IFERROR(1/J108*(X108/H108),"0")</f>
        <v>0.57870370370370372</v>
      </c>
      <c r="BP108" s="64">
        <f>IFERROR(1/J108*(Y108/H108),"0")</f>
        <v>0.59375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450</v>
      </c>
      <c r="Y110" s="59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137.03703703703704</v>
      </c>
      <c r="Y112" s="593">
        <f>IFERROR(Y108/H108,"0")+IFERROR(Y109/H109,"0")+IFERROR(Y110/H110,"0")+IFERROR(Y111/H111,"0")</f>
        <v>138</v>
      </c>
      <c r="Z112" s="593">
        <f>IFERROR(IF(Z108="",0,Z108),"0")+IFERROR(IF(Z109="",0,Z109),"0")+IFERROR(IF(Z110="",0,Z110),"0")+IFERROR(IF(Z111="",0,Z111),"0")</f>
        <v>1.62324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850</v>
      </c>
      <c r="Y113" s="593">
        <f>IFERROR(SUM(Y108:Y111),"0")</f>
        <v>860.40000000000009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380</v>
      </c>
      <c r="Y122" s="592">
        <f t="shared" si="21"/>
        <v>386.40000000000003</v>
      </c>
      <c r="Z122" s="36">
        <f>IFERROR(IF(Y122=0,"",ROUNDUP(Y122/H122,0)*0.01898),"")</f>
        <v>0.87307999999999997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403.20714285714286</v>
      </c>
      <c r="BN122" s="64">
        <f t="shared" si="23"/>
        <v>409.99800000000005</v>
      </c>
      <c r="BO122" s="64">
        <f t="shared" si="24"/>
        <v>0.70684523809523803</v>
      </c>
      <c r="BP122" s="64">
        <f t="shared" si="25"/>
        <v>0.71875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630</v>
      </c>
      <c r="Y125" s="592">
        <f t="shared" si="21"/>
        <v>631.80000000000007</v>
      </c>
      <c r="Z125" s="36">
        <f>IFERROR(IF(Y125=0,"",ROUNDUP(Y125/H125,0)*0.00651),"")</f>
        <v>1.5233400000000001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688.8</v>
      </c>
      <c r="BN125" s="64">
        <f t="shared" si="23"/>
        <v>690.76800000000003</v>
      </c>
      <c r="BO125" s="64">
        <f t="shared" si="24"/>
        <v>1.2820512820512819</v>
      </c>
      <c r="BP125" s="64">
        <f t="shared" si="25"/>
        <v>1.2857142857142858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278.57142857142856</v>
      </c>
      <c r="Y128" s="593">
        <f>IFERROR(Y121/H121,"0")+IFERROR(Y122/H122,"0")+IFERROR(Y123/H123,"0")+IFERROR(Y124/H124,"0")+IFERROR(Y125/H125,"0")+IFERROR(Y126/H126,"0")+IFERROR(Y127/H127,"0")</f>
        <v>280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2.39642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1010</v>
      </c>
      <c r="Y129" s="593">
        <f>IFERROR(SUM(Y121:Y127),"0")</f>
        <v>1018.2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100</v>
      </c>
      <c r="Y216" s="592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100</v>
      </c>
      <c r="Y221" s="592">
        <f t="shared" si="36"/>
        <v>100.8</v>
      </c>
      <c r="Z221" s="36">
        <f t="shared" si="41"/>
        <v>0.27342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333.33333333333337</v>
      </c>
      <c r="Y222" s="593">
        <f>IFERROR(Y213/H213,"0")+IFERROR(Y214/H214,"0")+IFERROR(Y215/H215,"0")+IFERROR(Y216/H216,"0")+IFERROR(Y217/H217,"0")+IFERROR(Y218/H218,"0")+IFERROR(Y219/H219,"0")+IFERROR(Y220/H220,"0")+IFERROR(Y221/H221,"0")</f>
        <v>335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2.18085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800</v>
      </c>
      <c r="Y223" s="593">
        <f>IFERROR(SUM(Y213:Y221),"0")</f>
        <v>804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100</v>
      </c>
      <c r="Y280" s="592">
        <f>IFERROR(IF(X280="",0,CEILING((X280/$H280),1)*$H280),"")</f>
        <v>100.8</v>
      </c>
      <c r="Z280" s="36">
        <f>IFERROR(IF(Y280=0,"",ROUNDUP(Y280/H280,0)*0.00651),"")</f>
        <v>0.27342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107.5</v>
      </c>
      <c r="BN280" s="64">
        <f>IFERROR(Y280*I280/H280,"0")</f>
        <v>108.36000000000001</v>
      </c>
      <c r="BO280" s="64">
        <f>IFERROR(1/J280*(X280/H280),"0")</f>
        <v>0.22893772893772898</v>
      </c>
      <c r="BP280" s="64">
        <f>IFERROR(1/J280*(Y280/H280),"0")</f>
        <v>0.23076923076923078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41.666666666666671</v>
      </c>
      <c r="Y281" s="593">
        <f>IFERROR(Y278/H278,"0")+IFERROR(Y279/H279,"0")+IFERROR(Y280/H280,"0")</f>
        <v>42</v>
      </c>
      <c r="Z281" s="593">
        <f>IFERROR(IF(Z278="",0,Z278),"0")+IFERROR(IF(Z279="",0,Z279),"0")+IFERROR(IF(Z280="",0,Z280),"0")</f>
        <v>0.27342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100</v>
      </c>
      <c r="Y282" s="593">
        <f>IFERROR(SUM(Y278:Y280),"0")</f>
        <v>100.8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700</v>
      </c>
      <c r="Y335" s="592">
        <f>IFERROR(IF(X335="",0,CEILING((X335/$H335),1)*$H335),"")</f>
        <v>702</v>
      </c>
      <c r="Z335" s="36">
        <f>IFERROR(IF(Y335=0,"",ROUNDUP(Y335/H335,0)*0.01898),"")</f>
        <v>1.7081999999999999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746.57692307692309</v>
      </c>
      <c r="BN335" s="64">
        <f>IFERROR(Y335*I335/H335,"0")</f>
        <v>748.71000000000015</v>
      </c>
      <c r="BO335" s="64">
        <f>IFERROR(1/J335*(X335/H335),"0")</f>
        <v>1.4022435897435899</v>
      </c>
      <c r="BP335" s="64">
        <f>IFERROR(1/J335*(Y335/H335),"0")</f>
        <v>1.40625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89.743589743589752</v>
      </c>
      <c r="Y337" s="593">
        <f>IFERROR(Y334/H334,"0")+IFERROR(Y335/H335,"0")+IFERROR(Y336/H336,"0")</f>
        <v>90</v>
      </c>
      <c r="Z337" s="593">
        <f>IFERROR(IF(Z334="",0,Z334),"0")+IFERROR(IF(Z335="",0,Z335),"0")+IFERROR(IF(Z336="",0,Z336),"0")</f>
        <v>1.7081999999999999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700</v>
      </c>
      <c r="Y338" s="593">
        <f>IFERROR(SUM(Y334:Y336),"0")</f>
        <v>702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400</v>
      </c>
      <c r="Y366" s="592">
        <f t="shared" ref="Y366:Y372" si="57">IFERROR(IF(X366="",0,CEILING((X366/$H366),1)*$H366),"")</f>
        <v>405</v>
      </c>
      <c r="Z366" s="36">
        <f>IFERROR(IF(Y366=0,"",ROUNDUP(Y366/H366,0)*0.02175),"")</f>
        <v>0.58724999999999994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412.8</v>
      </c>
      <c r="BN366" s="64">
        <f t="shared" ref="BN366:BN372" si="59">IFERROR(Y366*I366/H366,"0")</f>
        <v>417.96000000000004</v>
      </c>
      <c r="BO366" s="64">
        <f t="shared" ref="BO366:BO372" si="60">IFERROR(1/J366*(X366/H366),"0")</f>
        <v>0.55555555555555558</v>
      </c>
      <c r="BP366" s="64">
        <f t="shared" ref="BP366:BP372" si="61">IFERROR(1/J366*(Y366/H366),"0")</f>
        <v>0.5625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300</v>
      </c>
      <c r="Y367" s="592">
        <f t="shared" si="57"/>
        <v>300</v>
      </c>
      <c r="Z367" s="36">
        <f>IFERROR(IF(Y367=0,"",ROUNDUP(Y367/H367,0)*0.02175),"")</f>
        <v>0.43499999999999994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309.60000000000002</v>
      </c>
      <c r="BN367" s="64">
        <f t="shared" si="59"/>
        <v>309.60000000000002</v>
      </c>
      <c r="BO367" s="64">
        <f t="shared" si="60"/>
        <v>0.41666666666666663</v>
      </c>
      <c r="BP367" s="64">
        <f t="shared" si="61"/>
        <v>0.41666666666666663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400</v>
      </c>
      <c r="Y369" s="592">
        <f t="shared" si="57"/>
        <v>405</v>
      </c>
      <c r="Z369" s="36">
        <f>IFERROR(IF(Y369=0,"",ROUNDUP(Y369/H369,0)*0.02175),"")</f>
        <v>0.58724999999999994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412.8</v>
      </c>
      <c r="BN369" s="64">
        <f t="shared" si="59"/>
        <v>417.96000000000004</v>
      </c>
      <c r="BO369" s="64">
        <f t="shared" si="60"/>
        <v>0.55555555555555558</v>
      </c>
      <c r="BP369" s="64">
        <f t="shared" si="61"/>
        <v>0.5625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73.333333333333343</v>
      </c>
      <c r="Y373" s="593">
        <f>IFERROR(Y366/H366,"0")+IFERROR(Y367/H367,"0")+IFERROR(Y368/H368,"0")+IFERROR(Y369/H369,"0")+IFERROR(Y370/H370,"0")+IFERROR(Y371/H371,"0")+IFERROR(Y372/H372,"0")</f>
        <v>74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1.6094999999999997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1100</v>
      </c>
      <c r="Y374" s="593">
        <f>IFERROR(SUM(Y366:Y372),"0")</f>
        <v>1110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500</v>
      </c>
      <c r="Y376" s="592">
        <f>IFERROR(IF(X376="",0,CEILING((X376/$H376),1)*$H376),"")</f>
        <v>510</v>
      </c>
      <c r="Z376" s="36">
        <f>IFERROR(IF(Y376=0,"",ROUNDUP(Y376/H376,0)*0.02175),"")</f>
        <v>0.73949999999999994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516</v>
      </c>
      <c r="BN376" s="64">
        <f>IFERROR(Y376*I376/H376,"0")</f>
        <v>526.32000000000005</v>
      </c>
      <c r="BO376" s="64">
        <f>IFERROR(1/J376*(X376/H376),"0")</f>
        <v>0.69444444444444442</v>
      </c>
      <c r="BP376" s="64">
        <f>IFERROR(1/J376*(Y376/H376),"0")</f>
        <v>0.70833333333333326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33.333333333333336</v>
      </c>
      <c r="Y378" s="593">
        <f>IFERROR(Y376/H376,"0")+IFERROR(Y377/H377,"0")</f>
        <v>34</v>
      </c>
      <c r="Z378" s="593">
        <f>IFERROR(IF(Z376="",0,Z376),"0")+IFERROR(IF(Z377="",0,Z377),"0")</f>
        <v>0.73949999999999994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500</v>
      </c>
      <c r="Y379" s="593">
        <f>IFERROR(SUM(Y376:Y377),"0")</f>
        <v>510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3000</v>
      </c>
      <c r="Y402" s="592">
        <f>IFERROR(IF(X402="",0,CEILING((X402/$H402),1)*$H402),"")</f>
        <v>3006</v>
      </c>
      <c r="Z402" s="36">
        <f>IFERROR(IF(Y402=0,"",ROUNDUP(Y402/H402,0)*0.01898),"")</f>
        <v>6.3393199999999998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3173</v>
      </c>
      <c r="BN402" s="64">
        <f>IFERROR(Y402*I402/H402,"0")</f>
        <v>3179.346</v>
      </c>
      <c r="BO402" s="64">
        <f>IFERROR(1/J402*(X402/H402),"0")</f>
        <v>5.208333333333333</v>
      </c>
      <c r="BP402" s="64">
        <f>IFERROR(1/J402*(Y402/H402),"0")</f>
        <v>5.21875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333.33333333333331</v>
      </c>
      <c r="Y405" s="593">
        <f>IFERROR(Y402/H402,"0")+IFERROR(Y403/H403,"0")+IFERROR(Y404/H404,"0")</f>
        <v>334</v>
      </c>
      <c r="Z405" s="593">
        <f>IFERROR(IF(Z402="",0,Z402),"0")+IFERROR(IF(Z403="",0,Z403),"0")+IFERROR(IF(Z404="",0,Z404),"0")</f>
        <v>6.3393199999999998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3000</v>
      </c>
      <c r="Y406" s="593">
        <f>IFERROR(SUM(Y402:Y404),"0")</f>
        <v>3006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100</v>
      </c>
      <c r="Y457" s="592">
        <f t="shared" ref="Y457:Y469" si="68">IFERROR(IF(X457="",0,CEILING((X457/$H457),1)*$H457),"")</f>
        <v>100.32000000000001</v>
      </c>
      <c r="Z457" s="36">
        <f t="shared" ref="Z457:Z462" si="69">IFERROR(IF(Y457=0,"",ROUNDUP(Y457/H457,0)*0.01196),"")</f>
        <v>0.22724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106.81818181818181</v>
      </c>
      <c r="BN457" s="64">
        <f t="shared" ref="BN457:BN469" si="71">IFERROR(Y457*I457/H457,"0")</f>
        <v>107.16</v>
      </c>
      <c r="BO457" s="64">
        <f t="shared" ref="BO457:BO469" si="72">IFERROR(1/J457*(X457/H457),"0")</f>
        <v>0.18210955710955709</v>
      </c>
      <c r="BP457" s="64">
        <f t="shared" ref="BP457:BP469" si="73">IFERROR(1/J457*(Y457/H457),"0")</f>
        <v>0.18269230769230771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800</v>
      </c>
      <c r="Y459" s="592">
        <f t="shared" si="68"/>
        <v>802.56000000000006</v>
      </c>
      <c r="Z459" s="36">
        <f t="shared" si="69"/>
        <v>1.81792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854.5454545454545</v>
      </c>
      <c r="BN459" s="64">
        <f t="shared" si="71"/>
        <v>857.28</v>
      </c>
      <c r="BO459" s="64">
        <f t="shared" si="72"/>
        <v>1.4568764568764567</v>
      </c>
      <c r="BP459" s="64">
        <f t="shared" si="73"/>
        <v>1.4615384615384617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2200</v>
      </c>
      <c r="Y461" s="592">
        <f t="shared" si="68"/>
        <v>2201.7600000000002</v>
      </c>
      <c r="Z461" s="36">
        <f t="shared" si="69"/>
        <v>4.9873200000000004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2350</v>
      </c>
      <c r="BN461" s="64">
        <f t="shared" si="71"/>
        <v>2351.88</v>
      </c>
      <c r="BO461" s="64">
        <f t="shared" si="72"/>
        <v>4.0064102564102564</v>
      </c>
      <c r="BP461" s="64">
        <f t="shared" si="73"/>
        <v>4.009615384615385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587.12121212121201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7.0324800000000005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3100</v>
      </c>
      <c r="Y471" s="593">
        <f>IFERROR(SUM(Y457:Y469),"0")</f>
        <v>3104.6400000000003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1000</v>
      </c>
      <c r="Y473" s="592">
        <f>IFERROR(IF(X473="",0,CEILING((X473/$H473),1)*$H473),"")</f>
        <v>1003.2</v>
      </c>
      <c r="Z473" s="36">
        <f>IFERROR(IF(Y473=0,"",ROUNDUP(Y473/H473,0)*0.01196),"")</f>
        <v>2.2724000000000002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1068.1818181818182</v>
      </c>
      <c r="BN473" s="64">
        <f>IFERROR(Y473*I473/H473,"0")</f>
        <v>1071.5999999999999</v>
      </c>
      <c r="BO473" s="64">
        <f>IFERROR(1/J473*(X473/H473),"0")</f>
        <v>1.821095571095571</v>
      </c>
      <c r="BP473" s="64">
        <f>IFERROR(1/J473*(Y473/H473),"0")</f>
        <v>1.8269230769230771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189.39393939393938</v>
      </c>
      <c r="Y476" s="593">
        <f>IFERROR(Y473/H473,"0")+IFERROR(Y474/H474,"0")+IFERROR(Y475/H475,"0")</f>
        <v>190</v>
      </c>
      <c r="Z476" s="593">
        <f>IFERROR(IF(Z473="",0,Z473),"0")+IFERROR(IF(Z474="",0,Z474),"0")+IFERROR(IF(Z475="",0,Z475),"0")</f>
        <v>2.2724000000000002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1000</v>
      </c>
      <c r="Y477" s="593">
        <f>IFERROR(SUM(Y473:Y475),"0")</f>
        <v>1003.2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400</v>
      </c>
      <c r="Y479" s="592">
        <f t="shared" ref="Y479:Y486" si="74">IFERROR(IF(X479="",0,CEILING((X479/$H479),1)*$H479),"")</f>
        <v>401.28000000000003</v>
      </c>
      <c r="Z479" s="36">
        <f>IFERROR(IF(Y479=0,"",ROUNDUP(Y479/H479,0)*0.01196),"")</f>
        <v>0.90895999999999999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427.27272727272725</v>
      </c>
      <c r="BN479" s="64">
        <f t="shared" ref="BN479:BN486" si="76">IFERROR(Y479*I479/H479,"0")</f>
        <v>428.64</v>
      </c>
      <c r="BO479" s="64">
        <f t="shared" ref="BO479:BO486" si="77">IFERROR(1/J479*(X479/H479),"0")</f>
        <v>0.72843822843822836</v>
      </c>
      <c r="BP479" s="64">
        <f t="shared" ref="BP479:BP486" si="78">IFERROR(1/J479*(Y479/H479),"0")</f>
        <v>0.73076923076923084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500</v>
      </c>
      <c r="Y480" s="592">
        <f t="shared" si="74"/>
        <v>501.6</v>
      </c>
      <c r="Z480" s="36">
        <f>IFERROR(IF(Y480=0,"",ROUNDUP(Y480/H480,0)*0.01196),"")</f>
        <v>1.1362000000000001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534.09090909090912</v>
      </c>
      <c r="BN480" s="64">
        <f t="shared" si="76"/>
        <v>535.79999999999995</v>
      </c>
      <c r="BO480" s="64">
        <f t="shared" si="77"/>
        <v>0.91054778554778548</v>
      </c>
      <c r="BP480" s="64">
        <f t="shared" si="78"/>
        <v>0.91346153846153855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800</v>
      </c>
      <c r="Y481" s="592">
        <f t="shared" si="74"/>
        <v>802.56000000000006</v>
      </c>
      <c r="Z481" s="36">
        <f>IFERROR(IF(Y481=0,"",ROUNDUP(Y481/H481,0)*0.01196),"")</f>
        <v>1.81792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854.5454545454545</v>
      </c>
      <c r="BN481" s="64">
        <f t="shared" si="76"/>
        <v>857.28</v>
      </c>
      <c r="BO481" s="64">
        <f t="shared" si="77"/>
        <v>1.4568764568764567</v>
      </c>
      <c r="BP481" s="64">
        <f t="shared" si="78"/>
        <v>1.4615384615384617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321.96969696969694</v>
      </c>
      <c r="Y487" s="593">
        <f>IFERROR(Y479/H479,"0")+IFERROR(Y480/H480,"0")+IFERROR(Y481/H481,"0")+IFERROR(Y482/H482,"0")+IFERROR(Y483/H483,"0")+IFERROR(Y484/H484,"0")+IFERROR(Y485/H485,"0")+IFERROR(Y486/H486,"0")</f>
        <v>323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3.8630800000000001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1700</v>
      </c>
      <c r="Y488" s="593">
        <f>IFERROR(SUM(Y479:Y486),"0")</f>
        <v>1705.44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14860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14939.880000000003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15778.127500277502</v>
      </c>
      <c r="Y537" s="593">
        <f>IFERROR(SUM(BN22:BN533),"0")</f>
        <v>15862.11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16453.1275002775</v>
      </c>
      <c r="Y539" s="593">
        <f>GrossWeightTotalR+PalletQtyTotalR*25</f>
        <v>16537.11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2511.4294964294959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2522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31.82253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108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907.2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1878.6000000000004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804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702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1620</v>
      </c>
      <c r="W546" s="46">
        <f>IFERROR(Y391*1,"0")+IFERROR(Y392*1,"0")+IFERROR(Y393*1,"0")+IFERROR(Y394*1,"0")+IFERROR(Y398*1,"0")+IFERROR(Y402*1,"0")+IFERROR(Y403*1,"0")+IFERROR(Y404*1,"0")+IFERROR(Y408*1,"0")</f>
        <v>3006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5813.2800000000007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0,00"/>
        <filter val="1 100,00"/>
        <filter val="1 700,00"/>
        <filter val="100,00"/>
        <filter val="137,04"/>
        <filter val="14 860,00"/>
        <filter val="15 778,13"/>
        <filter val="16 453,13"/>
        <filter val="189,39"/>
        <filter val="2 200,00"/>
        <filter val="2 511,43"/>
        <filter val="200,00"/>
        <filter val="27"/>
        <filter val="278,57"/>
        <filter val="3 000,00"/>
        <filter val="3 100,00"/>
        <filter val="300,00"/>
        <filter val="321,97"/>
        <filter val="33,33"/>
        <filter val="333,33"/>
        <filter val="380,00"/>
        <filter val="400,00"/>
        <filter val="41,67"/>
        <filter val="450,00"/>
        <filter val="500,00"/>
        <filter val="587,12"/>
        <filter val="630,00"/>
        <filter val="700,00"/>
        <filter val="73,33"/>
        <filter val="800,00"/>
        <filter val="83,33"/>
        <filter val="850,00"/>
        <filter val="89,74"/>
        <filter val="9,26"/>
        <filter val="90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