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465DB5E-6EC4-48CC-9DC0-1ECD5A337D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4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X119" i="1"/>
  <c r="X118" i="1"/>
  <c r="BO117" i="1"/>
  <c r="BM117" i="1"/>
  <c r="Y117" i="1"/>
  <c r="BP117" i="1" s="1"/>
  <c r="P117" i="1"/>
  <c r="BO116" i="1"/>
  <c r="BM116" i="1"/>
  <c r="Y116" i="1"/>
  <c r="Y118" i="1" s="1"/>
  <c r="P116" i="1"/>
  <c r="BP115" i="1"/>
  <c r="BO115" i="1"/>
  <c r="BN115" i="1"/>
  <c r="BM115" i="1"/>
  <c r="Z115" i="1"/>
  <c r="Y115" i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Z90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261" i="1" l="1"/>
  <c r="BN261" i="1"/>
  <c r="BP272" i="1"/>
  <c r="BN272" i="1"/>
  <c r="Z27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6" i="1"/>
  <c r="BN376" i="1"/>
  <c r="Z376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X537" i="1"/>
  <c r="X540" i="1"/>
  <c r="Z27" i="1"/>
  <c r="BN27" i="1"/>
  <c r="Z43" i="1"/>
  <c r="BN43" i="1"/>
  <c r="D546" i="1"/>
  <c r="Z62" i="1"/>
  <c r="BN62" i="1"/>
  <c r="Y67" i="1"/>
  <c r="Z78" i="1"/>
  <c r="BN78" i="1"/>
  <c r="Z109" i="1"/>
  <c r="BN109" i="1"/>
  <c r="Z121" i="1"/>
  <c r="BN121" i="1"/>
  <c r="Z131" i="1"/>
  <c r="BN131" i="1"/>
  <c r="Z159" i="1"/>
  <c r="BN159" i="1"/>
  <c r="Z175" i="1"/>
  <c r="BN175" i="1"/>
  <c r="Z198" i="1"/>
  <c r="BN198" i="1"/>
  <c r="Z208" i="1"/>
  <c r="BN208" i="1"/>
  <c r="Z220" i="1"/>
  <c r="BN220" i="1"/>
  <c r="Z238" i="1"/>
  <c r="BN238" i="1"/>
  <c r="Z261" i="1"/>
  <c r="BP273" i="1"/>
  <c r="BN273" i="1"/>
  <c r="Z273" i="1"/>
  <c r="BP319" i="1"/>
  <c r="BN319" i="1"/>
  <c r="Z319" i="1"/>
  <c r="BP340" i="1"/>
  <c r="BN340" i="1"/>
  <c r="Z340" i="1"/>
  <c r="Z344" i="1" s="1"/>
  <c r="BP360" i="1"/>
  <c r="BN360" i="1"/>
  <c r="Z360" i="1"/>
  <c r="BP366" i="1"/>
  <c r="BN366" i="1"/>
  <c r="Z366" i="1"/>
  <c r="BP404" i="1"/>
  <c r="BN404" i="1"/>
  <c r="Z404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Z529" i="1" s="1"/>
  <c r="BP527" i="1"/>
  <c r="BN527" i="1"/>
  <c r="Z527" i="1"/>
  <c r="Y373" i="1"/>
  <c r="Y166" i="1"/>
  <c r="BP165" i="1"/>
  <c r="BN165" i="1"/>
  <c r="Z165" i="1"/>
  <c r="Z166" i="1" s="1"/>
  <c r="Y179" i="1"/>
  <c r="BP169" i="1"/>
  <c r="BN169" i="1"/>
  <c r="Z169" i="1"/>
  <c r="BP177" i="1"/>
  <c r="BN177" i="1"/>
  <c r="Z177" i="1"/>
  <c r="Y210" i="1"/>
  <c r="BP202" i="1"/>
  <c r="BN202" i="1"/>
  <c r="Z202" i="1"/>
  <c r="BP214" i="1"/>
  <c r="BN214" i="1"/>
  <c r="Z214" i="1"/>
  <c r="BP226" i="1"/>
  <c r="BN226" i="1"/>
  <c r="Z226" i="1"/>
  <c r="BP232" i="1"/>
  <c r="BN232" i="1"/>
  <c r="Z232" i="1"/>
  <c r="Y244" i="1"/>
  <c r="BP242" i="1"/>
  <c r="BN242" i="1"/>
  <c r="Z242" i="1"/>
  <c r="BP263" i="1"/>
  <c r="BN263" i="1"/>
  <c r="Z263" i="1"/>
  <c r="BP278" i="1"/>
  <c r="BN278" i="1"/>
  <c r="Z278" i="1"/>
  <c r="Z281" i="1" s="1"/>
  <c r="BP315" i="1"/>
  <c r="BN315" i="1"/>
  <c r="Z315" i="1"/>
  <c r="BP329" i="1"/>
  <c r="BN329" i="1"/>
  <c r="Z329" i="1"/>
  <c r="B546" i="1"/>
  <c r="X538" i="1"/>
  <c r="X539" i="1" s="1"/>
  <c r="Y32" i="1"/>
  <c r="Z29" i="1"/>
  <c r="BN29" i="1"/>
  <c r="Z35" i="1"/>
  <c r="Z36" i="1" s="1"/>
  <c r="BN35" i="1"/>
  <c r="BP35" i="1"/>
  <c r="Y36" i="1"/>
  <c r="Z41" i="1"/>
  <c r="BN41" i="1"/>
  <c r="Y46" i="1"/>
  <c r="Z54" i="1"/>
  <c r="BN54" i="1"/>
  <c r="Z58" i="1"/>
  <c r="BN58" i="1"/>
  <c r="Y66" i="1"/>
  <c r="Z64" i="1"/>
  <c r="BN64" i="1"/>
  <c r="Y73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Z153" i="1"/>
  <c r="Z154" i="1" s="1"/>
  <c r="BN153" i="1"/>
  <c r="BP153" i="1"/>
  <c r="Z157" i="1"/>
  <c r="BN157" i="1"/>
  <c r="Y160" i="1"/>
  <c r="BP173" i="1"/>
  <c r="BN173" i="1"/>
  <c r="Z173" i="1"/>
  <c r="BP183" i="1"/>
  <c r="BN183" i="1"/>
  <c r="Z183" i="1"/>
  <c r="Y189" i="1"/>
  <c r="Y188" i="1"/>
  <c r="BP187" i="1"/>
  <c r="BN187" i="1"/>
  <c r="Z187" i="1"/>
  <c r="Z188" i="1" s="1"/>
  <c r="BP192" i="1"/>
  <c r="BN192" i="1"/>
  <c r="Z192" i="1"/>
  <c r="BP206" i="1"/>
  <c r="BN206" i="1"/>
  <c r="Z206" i="1"/>
  <c r="BP218" i="1"/>
  <c r="BN218" i="1"/>
  <c r="Z218" i="1"/>
  <c r="BP236" i="1"/>
  <c r="BN236" i="1"/>
  <c r="Z236" i="1"/>
  <c r="BP254" i="1"/>
  <c r="BN254" i="1"/>
  <c r="Z254" i="1"/>
  <c r="BP270" i="1"/>
  <c r="BN270" i="1"/>
  <c r="Z270" i="1"/>
  <c r="Z274" i="1" s="1"/>
  <c r="Y281" i="1"/>
  <c r="Y316" i="1"/>
  <c r="BP311" i="1"/>
  <c r="BN311" i="1"/>
  <c r="Z311" i="1"/>
  <c r="BP321" i="1"/>
  <c r="BN321" i="1"/>
  <c r="Z321" i="1"/>
  <c r="BP343" i="1"/>
  <c r="BN343" i="1"/>
  <c r="Z343" i="1"/>
  <c r="BP347" i="1"/>
  <c r="BN347" i="1"/>
  <c r="Z347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Z395" i="1" s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185" i="1"/>
  <c r="Y184" i="1"/>
  <c r="Y296" i="1"/>
  <c r="Q546" i="1"/>
  <c r="Y323" i="1"/>
  <c r="Y338" i="1"/>
  <c r="Y345" i="1"/>
  <c r="Y344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Z405" i="1" s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Z517" i="1" s="1"/>
  <c r="Y350" i="1"/>
  <c r="Y378" i="1"/>
  <c r="Y435" i="1"/>
  <c r="Y487" i="1"/>
  <c r="H9" i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BP97" i="1"/>
  <c r="BN97" i="1"/>
  <c r="Z97" i="1"/>
  <c r="BP101" i="1"/>
  <c r="BN101" i="1"/>
  <c r="Z101" i="1"/>
  <c r="BP110" i="1"/>
  <c r="BN110" i="1"/>
  <c r="Z110" i="1"/>
  <c r="Y119" i="1"/>
  <c r="BP122" i="1"/>
  <c r="BN122" i="1"/>
  <c r="Z122" i="1"/>
  <c r="BP126" i="1"/>
  <c r="BN126" i="1"/>
  <c r="Z126" i="1"/>
  <c r="Y133" i="1"/>
  <c r="BP143" i="1"/>
  <c r="BN143" i="1"/>
  <c r="Z143" i="1"/>
  <c r="Z144" i="1" s="1"/>
  <c r="Y145" i="1"/>
  <c r="Y150" i="1"/>
  <c r="BP147" i="1"/>
  <c r="BN147" i="1"/>
  <c r="Z147" i="1"/>
  <c r="H546" i="1"/>
  <c r="Y161" i="1"/>
  <c r="BP170" i="1"/>
  <c r="BN170" i="1"/>
  <c r="Z170" i="1"/>
  <c r="BP174" i="1"/>
  <c r="BN174" i="1"/>
  <c r="Z174" i="1"/>
  <c r="Y178" i="1"/>
  <c r="BP182" i="1"/>
  <c r="BN182" i="1"/>
  <c r="Z182" i="1"/>
  <c r="Z184" i="1" s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F9" i="1"/>
  <c r="J9" i="1"/>
  <c r="Y24" i="1"/>
  <c r="Y59" i="1"/>
  <c r="E546" i="1"/>
  <c r="Y93" i="1"/>
  <c r="BP90" i="1"/>
  <c r="BN90" i="1"/>
  <c r="BP92" i="1"/>
  <c r="BN92" i="1"/>
  <c r="Z92" i="1"/>
  <c r="Z93" i="1" s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BP124" i="1"/>
  <c r="BN124" i="1"/>
  <c r="Z124" i="1"/>
  <c r="Z128" i="1" s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Y274" i="1"/>
  <c r="Y155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BP314" i="1"/>
  <c r="BN314" i="1"/>
  <c r="Z31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BP348" i="1"/>
  <c r="BN348" i="1"/>
  <c r="Z348" i="1"/>
  <c r="Z350" i="1" s="1"/>
  <c r="BP367" i="1"/>
  <c r="BN367" i="1"/>
  <c r="Z367" i="1"/>
  <c r="BP371" i="1"/>
  <c r="BN371" i="1"/>
  <c r="Z371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373" i="1" l="1"/>
  <c r="Z337" i="1"/>
  <c r="Z331" i="1"/>
  <c r="Z383" i="1"/>
  <c r="Z266" i="1"/>
  <c r="Z239" i="1"/>
  <c r="Z178" i="1"/>
  <c r="Z118" i="1"/>
  <c r="Z112" i="1"/>
  <c r="Z149" i="1"/>
  <c r="Z512" i="1"/>
  <c r="Z470" i="1"/>
  <c r="Z66" i="1"/>
  <c r="Z59" i="1"/>
  <c r="Z45" i="1"/>
  <c r="Z424" i="1"/>
  <c r="Z522" i="1"/>
  <c r="Z222" i="1"/>
  <c r="Y536" i="1"/>
  <c r="Z210" i="1"/>
  <c r="Y538" i="1"/>
  <c r="Z487" i="1"/>
  <c r="Z442" i="1"/>
  <c r="Z493" i="1"/>
  <c r="Z316" i="1"/>
  <c r="Z323" i="1"/>
  <c r="Z256" i="1"/>
  <c r="Z104" i="1"/>
  <c r="Z81" i="1"/>
  <c r="Z72" i="1"/>
  <c r="Z32" i="1"/>
  <c r="Y540" i="1"/>
  <c r="Y537" i="1"/>
  <c r="Y539" i="1" s="1"/>
  <c r="Z541" i="1" l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<sst xmlns="http://schemas.openxmlformats.org/spreadsheetml/2006/main" count="2388" uniqueCount="853">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</sst>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202" sqref="AA20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45801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4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0.5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hidden="1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hidden="1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hidden="1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hidden="1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hidden="1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hidden="1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hidden="1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hidden="1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hidden="1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100</v>
      </c>
      <c r="Y202" s="592">
        <f t="shared" ref="Y202:Y209" si="31">IFERROR(IF(X202="",0,CEILING((X202/$H202),1)*$H202),"")</f>
        <v>102.60000000000001</v>
      </c>
      <c r="Z202" s="36">
        <f>IFERROR(IF(Y202=0,"",ROUNDUP(Y202/H202,0)*0.00902),"")</f>
        <v>0.17138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103.88888888888889</v>
      </c>
      <c r="BN202" s="64">
        <f t="shared" ref="BN202:BN209" si="33">IFERROR(Y202*I202/H202,"0")</f>
        <v>106.59000000000002</v>
      </c>
      <c r="BO202" s="64">
        <f t="shared" ref="BO202:BO209" si="34">IFERROR(1/J202*(X202/H202),"0")</f>
        <v>0.14029180695847362</v>
      </c>
      <c r="BP202" s="64">
        <f t="shared" ref="BP202:BP209" si="35">IFERROR(1/J202*(Y202/H202),"0")</f>
        <v>0.14393939393939395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100</v>
      </c>
      <c r="Y203" s="592">
        <f t="shared" si="31"/>
        <v>102.60000000000001</v>
      </c>
      <c r="Z203" s="36">
        <f>IFERROR(IF(Y203=0,"",ROUNDUP(Y203/H203,0)*0.00902),"")</f>
        <v>0.17138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103.88888888888889</v>
      </c>
      <c r="BN203" s="64">
        <f t="shared" si="33"/>
        <v>106.59000000000002</v>
      </c>
      <c r="BO203" s="64">
        <f t="shared" si="34"/>
        <v>0.14029180695847362</v>
      </c>
      <c r="BP203" s="64">
        <f t="shared" si="35"/>
        <v>0.14393939393939395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37.037037037037038</v>
      </c>
      <c r="Y210" s="593">
        <f>IFERROR(Y202/H202,"0")+IFERROR(Y203/H203,"0")+IFERROR(Y204/H204,"0")+IFERROR(Y205/H205,"0")+IFERROR(Y206/H206,"0")+IFERROR(Y207/H207,"0")+IFERROR(Y208/H208,"0")+IFERROR(Y209/H209,"0")</f>
        <v>38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0.34276000000000001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200</v>
      </c>
      <c r="Y211" s="593">
        <f>IFERROR(SUM(Y202:Y209),"0")</f>
        <v>205.20000000000002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100</v>
      </c>
      <c r="Y218" s="592">
        <f t="shared" si="36"/>
        <v>100.8</v>
      </c>
      <c r="Z218" s="36">
        <f t="shared" si="41"/>
        <v>0.27342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110.5</v>
      </c>
      <c r="BN218" s="64">
        <f t="shared" si="38"/>
        <v>111.384</v>
      </c>
      <c r="BO218" s="64">
        <f t="shared" si="39"/>
        <v>0.22893772893772898</v>
      </c>
      <c r="BP218" s="64">
        <f t="shared" si="40"/>
        <v>0.23076923076923078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100</v>
      </c>
      <c r="Y219" s="592">
        <f t="shared" si="36"/>
        <v>100.8</v>
      </c>
      <c r="Z219" s="36">
        <f t="shared" si="41"/>
        <v>0.27342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110.5</v>
      </c>
      <c r="BN219" s="64">
        <f t="shared" si="38"/>
        <v>111.384</v>
      </c>
      <c r="BO219" s="64">
        <f t="shared" si="39"/>
        <v>0.22893772893772898</v>
      </c>
      <c r="BP219" s="64">
        <f t="shared" si="40"/>
        <v>0.23076923076923078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83.333333333333343</v>
      </c>
      <c r="Y222" s="593">
        <f>IFERROR(Y213/H213,"0")+IFERROR(Y214/H214,"0")+IFERROR(Y215/H215,"0")+IFERROR(Y216/H216,"0")+IFERROR(Y217/H217,"0")+IFERROR(Y218/H218,"0")+IFERROR(Y219/H219,"0")+IFERROR(Y220/H220,"0")+IFERROR(Y221/H221,"0")</f>
        <v>84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0.54683999999999999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200</v>
      </c>
      <c r="Y223" s="593">
        <f>IFERROR(SUM(Y213:Y221),"0")</f>
        <v>201.6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hidden="1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hidden="1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400</v>
      </c>
      <c r="Y367" s="592">
        <f t="shared" si="57"/>
        <v>405</v>
      </c>
      <c r="Z367" s="36">
        <f>IFERROR(IF(Y367=0,"",ROUNDUP(Y367/H367,0)*0.02175),"")</f>
        <v>0.58724999999999994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412.8</v>
      </c>
      <c r="BN367" s="64">
        <f t="shared" si="59"/>
        <v>417.96000000000004</v>
      </c>
      <c r="BO367" s="64">
        <f t="shared" si="60"/>
        <v>0.55555555555555558</v>
      </c>
      <c r="BP367" s="64">
        <f t="shared" si="61"/>
        <v>0.5625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600</v>
      </c>
      <c r="Y368" s="592">
        <f t="shared" si="57"/>
        <v>600</v>
      </c>
      <c r="Z368" s="36">
        <f>IFERROR(IF(Y368=0,"",ROUNDUP(Y368/H368,0)*0.02175),"")</f>
        <v>0.86999999999999988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619.20000000000005</v>
      </c>
      <c r="BN368" s="64">
        <f t="shared" si="59"/>
        <v>619.20000000000005</v>
      </c>
      <c r="BO368" s="64">
        <f t="shared" si="60"/>
        <v>0.83333333333333326</v>
      </c>
      <c r="BP368" s="64">
        <f t="shared" si="61"/>
        <v>0.83333333333333326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240</v>
      </c>
      <c r="Y369" s="592">
        <f t="shared" si="57"/>
        <v>240</v>
      </c>
      <c r="Z369" s="36">
        <f>IFERROR(IF(Y369=0,"",ROUNDUP(Y369/H369,0)*0.02175),"")</f>
        <v>0.34799999999999998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247.68</v>
      </c>
      <c r="BN369" s="64">
        <f t="shared" si="59"/>
        <v>247.68</v>
      </c>
      <c r="BO369" s="64">
        <f t="shared" si="60"/>
        <v>0.33333333333333331</v>
      </c>
      <c r="BP369" s="64">
        <f t="shared" si="61"/>
        <v>0.33333333333333331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82.666666666666671</v>
      </c>
      <c r="Y373" s="593">
        <f>IFERROR(Y366/H366,"0")+IFERROR(Y367/H367,"0")+IFERROR(Y368/H368,"0")+IFERROR(Y369/H369,"0")+IFERROR(Y370/H370,"0")+IFERROR(Y371/H371,"0")+IFERROR(Y372/H372,"0")</f>
        <v>83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1.8052499999999996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1240</v>
      </c>
      <c r="Y374" s="593">
        <f>IFERROR(SUM(Y366:Y372),"0")</f>
        <v>1245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200</v>
      </c>
      <c r="Y376" s="592">
        <f>IFERROR(IF(X376="",0,CEILING((X376/$H376),1)*$H376),"")</f>
        <v>210</v>
      </c>
      <c r="Z376" s="36">
        <f>IFERROR(IF(Y376=0,"",ROUNDUP(Y376/H376,0)*0.02175),"")</f>
        <v>0.30449999999999999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206.4</v>
      </c>
      <c r="BN376" s="64">
        <f>IFERROR(Y376*I376/H376,"0")</f>
        <v>216.72</v>
      </c>
      <c r="BO376" s="64">
        <f>IFERROR(1/J376*(X376/H376),"0")</f>
        <v>0.27777777777777779</v>
      </c>
      <c r="BP376" s="64">
        <f>IFERROR(1/J376*(Y376/H376),"0")</f>
        <v>0.29166666666666663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13.333333333333334</v>
      </c>
      <c r="Y378" s="593">
        <f>IFERROR(Y376/H376,"0")+IFERROR(Y377/H377,"0")</f>
        <v>14</v>
      </c>
      <c r="Z378" s="593">
        <f>IFERROR(IF(Z376="",0,Z376),"0")+IFERROR(IF(Z377="",0,Z377),"0")</f>
        <v>0.30449999999999999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200</v>
      </c>
      <c r="Y379" s="593">
        <f>IFERROR(SUM(Y376:Y377),"0")</f>
        <v>210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300</v>
      </c>
      <c r="Y402" s="592">
        <f>IFERROR(IF(X402="",0,CEILING((X402/$H402),1)*$H402),"")</f>
        <v>306</v>
      </c>
      <c r="Z402" s="36">
        <f>IFERROR(IF(Y402=0,"",ROUNDUP(Y402/H402,0)*0.01898),"")</f>
        <v>0.64532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317.29999999999995</v>
      </c>
      <c r="BN402" s="64">
        <f>IFERROR(Y402*I402/H402,"0")</f>
        <v>323.64599999999996</v>
      </c>
      <c r="BO402" s="64">
        <f>IFERROR(1/J402*(X402/H402),"0")</f>
        <v>0.52083333333333337</v>
      </c>
      <c r="BP402" s="64">
        <f>IFERROR(1/J402*(Y402/H402),"0")</f>
        <v>0.53125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33.333333333333336</v>
      </c>
      <c r="Y405" s="593">
        <f>IFERROR(Y402/H402,"0")+IFERROR(Y403/H403,"0")+IFERROR(Y404/H404,"0")</f>
        <v>34</v>
      </c>
      <c r="Z405" s="593">
        <f>IFERROR(IF(Z402="",0,Z402),"0")+IFERROR(IF(Z403="",0,Z403),"0")+IFERROR(IF(Z404="",0,Z404),"0")</f>
        <v>0.64532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300</v>
      </c>
      <c r="Y406" s="593">
        <f>IFERROR(SUM(Y402:Y404),"0")</f>
        <v>306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hidden="1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idden="1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594"/>
      <c r="AB470" s="594"/>
      <c r="AC470" s="594"/>
    </row>
    <row r="471" spans="1:68" hidden="1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0</v>
      </c>
      <c r="Y471" s="593">
        <f>IFERROR(SUM(Y457:Y469),"0")</f>
        <v>0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100</v>
      </c>
      <c r="Y473" s="592">
        <f>IFERROR(IF(X473="",0,CEILING((X473/$H473),1)*$H473),"")</f>
        <v>100.32000000000001</v>
      </c>
      <c r="Z473" s="36">
        <f>IFERROR(IF(Y473=0,"",ROUNDUP(Y473/H473,0)*0.01196),"")</f>
        <v>0.22724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106.81818181818181</v>
      </c>
      <c r="BN473" s="64">
        <f>IFERROR(Y473*I473/H473,"0")</f>
        <v>107.16</v>
      </c>
      <c r="BO473" s="64">
        <f>IFERROR(1/J473*(X473/H473),"0")</f>
        <v>0.18210955710955709</v>
      </c>
      <c r="BP473" s="64">
        <f>IFERROR(1/J473*(Y473/H473),"0")</f>
        <v>0.18269230769230771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18.939393939393938</v>
      </c>
      <c r="Y476" s="593">
        <f>IFERROR(Y473/H473,"0")+IFERROR(Y474/H474,"0")+IFERROR(Y475/H475,"0")</f>
        <v>19</v>
      </c>
      <c r="Z476" s="593">
        <f>IFERROR(IF(Z473="",0,Z473),"0")+IFERROR(IF(Z474="",0,Z474),"0")+IFERROR(IF(Z475="",0,Z475),"0")</f>
        <v>0.22724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100</v>
      </c>
      <c r="Y477" s="593">
        <f>IFERROR(SUM(Y473:Y475),"0")</f>
        <v>100.32000000000001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hidden="1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100</v>
      </c>
      <c r="Y480" s="592">
        <f t="shared" si="74"/>
        <v>100.32000000000001</v>
      </c>
      <c r="Z480" s="36">
        <f>IFERROR(IF(Y480=0,"",ROUNDUP(Y480/H480,0)*0.01196),"")</f>
        <v>0.22724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106.81818181818181</v>
      </c>
      <c r="BN480" s="64">
        <f t="shared" si="76"/>
        <v>107.16</v>
      </c>
      <c r="BO480" s="64">
        <f t="shared" si="77"/>
        <v>0.18210955710955709</v>
      </c>
      <c r="BP480" s="64">
        <f t="shared" si="78"/>
        <v>0.18269230769230771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100</v>
      </c>
      <c r="Y481" s="592">
        <f t="shared" si="74"/>
        <v>100.32000000000001</v>
      </c>
      <c r="Z481" s="36">
        <f>IFERROR(IF(Y481=0,"",ROUNDUP(Y481/H481,0)*0.01196),"")</f>
        <v>0.22724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106.81818181818181</v>
      </c>
      <c r="BN481" s="64">
        <f t="shared" si="76"/>
        <v>107.16</v>
      </c>
      <c r="BO481" s="64">
        <f t="shared" si="77"/>
        <v>0.18210955710955709</v>
      </c>
      <c r="BP481" s="64">
        <f t="shared" si="78"/>
        <v>0.18269230769230771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37.878787878787875</v>
      </c>
      <c r="Y487" s="593">
        <f>IFERROR(Y479/H479,"0")+IFERROR(Y480/H480,"0")+IFERROR(Y481/H481,"0")+IFERROR(Y482/H482,"0")+IFERROR(Y483/H483,"0")+IFERROR(Y484/H484,"0")+IFERROR(Y485/H485,"0")+IFERROR(Y486/H486,"0")</f>
        <v>38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0.45448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200</v>
      </c>
      <c r="Y488" s="593">
        <f>IFERROR(SUM(Y479:Y486),"0")</f>
        <v>200.64000000000001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2440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2468.7600000000002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2552.6123232323239</v>
      </c>
      <c r="Y537" s="593">
        <f>IFERROR(SUM(BN22:BN533),"0")</f>
        <v>2582.634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4</v>
      </c>
      <c r="Y538" s="38">
        <f>ROUNDUP(SUM(BP22:BP533),0)</f>
        <v>4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2652.6123232323239</v>
      </c>
      <c r="Y539" s="593">
        <f>GrossWeightTotalR+PalletQtyTotalR*25</f>
        <v>2682.634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306.52188552188557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310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4.32639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406.8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1455</v>
      </c>
      <c r="W546" s="46">
        <f>IFERROR(Y391*1,"0")+IFERROR(Y392*1,"0")+IFERROR(Y393*1,"0")+IFERROR(Y394*1,"0")+IFERROR(Y398*1,"0")+IFERROR(Y402*1,"0")+IFERROR(Y403*1,"0")+IFERROR(Y404*1,"0")+IFERROR(Y408*1,"0")</f>
        <v>306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300.96000000000004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40,00"/>
        <filter val="100,00"/>
        <filter val="13,33"/>
        <filter val="18,94"/>
        <filter val="2 440,00"/>
        <filter val="2 552,61"/>
        <filter val="2 652,61"/>
        <filter val="200,00"/>
        <filter val="240,00"/>
        <filter val="300,00"/>
        <filter val="306,52"/>
        <filter val="33,33"/>
        <filter val="37,04"/>
        <filter val="37,88"/>
        <filter val="4"/>
        <filter val="400,00"/>
        <filter val="600,00"/>
        <filter val="82,67"/>
        <filter val="83,33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2025-05-22T10:11:56Z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