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0DDF1D5-0E58-4AFC-B456-51353A9B67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Y443" i="1" s="1"/>
  <c r="P439" i="1"/>
  <c r="BP438" i="1"/>
  <c r="BO438" i="1"/>
  <c r="BN438" i="1"/>
  <c r="BM438" i="1"/>
  <c r="Z438" i="1"/>
  <c r="Y438" i="1"/>
  <c r="P438" i="1"/>
  <c r="X436" i="1"/>
  <c r="Y435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Y424" i="1" s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W546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O546" i="1" s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6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1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8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Y128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BP96" i="1"/>
  <c r="BO96" i="1"/>
  <c r="BN96" i="1"/>
  <c r="BM96" i="1"/>
  <c r="Z96" i="1"/>
  <c r="Y96" i="1"/>
  <c r="Y104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2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36" i="1" s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Z72" i="1" l="1"/>
  <c r="F9" i="1"/>
  <c r="J9" i="1"/>
  <c r="F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Z59" i="1" s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Z76" i="1"/>
  <c r="Z81" i="1" s="1"/>
  <c r="BN76" i="1"/>
  <c r="Z78" i="1"/>
  <c r="BN78" i="1"/>
  <c r="Z80" i="1"/>
  <c r="BN80" i="1"/>
  <c r="Y81" i="1"/>
  <c r="Z84" i="1"/>
  <c r="Z86" i="1" s="1"/>
  <c r="BN84" i="1"/>
  <c r="BP84" i="1"/>
  <c r="Y87" i="1"/>
  <c r="E546" i="1"/>
  <c r="Z91" i="1"/>
  <c r="Z93" i="1" s="1"/>
  <c r="BN91" i="1"/>
  <c r="BP91" i="1"/>
  <c r="Y94" i="1"/>
  <c r="BP97" i="1"/>
  <c r="BN97" i="1"/>
  <c r="BP99" i="1"/>
  <c r="BN99" i="1"/>
  <c r="Z99" i="1"/>
  <c r="Z104" i="1" s="1"/>
  <c r="BP103" i="1"/>
  <c r="BN103" i="1"/>
  <c r="Z103" i="1"/>
  <c r="Y105" i="1"/>
  <c r="F546" i="1"/>
  <c r="Y112" i="1"/>
  <c r="Y113" i="1"/>
  <c r="BP108" i="1"/>
  <c r="BN108" i="1"/>
  <c r="Z108" i="1"/>
  <c r="Z112" i="1" s="1"/>
  <c r="Z194" i="1"/>
  <c r="H9" i="1"/>
  <c r="Z22" i="1"/>
  <c r="Z23" i="1" s="1"/>
  <c r="BN22" i="1"/>
  <c r="BP22" i="1"/>
  <c r="Y23" i="1"/>
  <c r="Y45" i="1"/>
  <c r="Y60" i="1"/>
  <c r="BP101" i="1"/>
  <c r="BN101" i="1"/>
  <c r="Z101" i="1"/>
  <c r="Z110" i="1"/>
  <c r="BN110" i="1"/>
  <c r="Z116" i="1"/>
  <c r="Z118" i="1" s="1"/>
  <c r="BN116" i="1"/>
  <c r="BP116" i="1"/>
  <c r="Z122" i="1"/>
  <c r="Z128" i="1" s="1"/>
  <c r="BN122" i="1"/>
  <c r="Z124" i="1"/>
  <c r="BN124" i="1"/>
  <c r="Z126" i="1"/>
  <c r="BN126" i="1"/>
  <c r="Y129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Z149" i="1" s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Z178" i="1" s="1"/>
  <c r="BN170" i="1"/>
  <c r="Z172" i="1"/>
  <c r="BN172" i="1"/>
  <c r="Z174" i="1"/>
  <c r="BN174" i="1"/>
  <c r="Z176" i="1"/>
  <c r="BN176" i="1"/>
  <c r="Y179" i="1"/>
  <c r="Z182" i="1"/>
  <c r="Z184" i="1" s="1"/>
  <c r="BN182" i="1"/>
  <c r="BP182" i="1"/>
  <c r="J546" i="1"/>
  <c r="Z193" i="1"/>
  <c r="BN193" i="1"/>
  <c r="BP193" i="1"/>
  <c r="Y194" i="1"/>
  <c r="Z197" i="1"/>
  <c r="Z199" i="1" s="1"/>
  <c r="BN197" i="1"/>
  <c r="BP197" i="1"/>
  <c r="Y200" i="1"/>
  <c r="Z203" i="1"/>
  <c r="Z210" i="1" s="1"/>
  <c r="BN203" i="1"/>
  <c r="Z205" i="1"/>
  <c r="BN205" i="1"/>
  <c r="Z207" i="1"/>
  <c r="BN207" i="1"/>
  <c r="Z209" i="1"/>
  <c r="BN209" i="1"/>
  <c r="Y210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Y245" i="1"/>
  <c r="Z252" i="1"/>
  <c r="Z256" i="1" s="1"/>
  <c r="BN252" i="1"/>
  <c r="Z254" i="1"/>
  <c r="BN254" i="1"/>
  <c r="Y257" i="1"/>
  <c r="L546" i="1"/>
  <c r="Y267" i="1"/>
  <c r="BP260" i="1"/>
  <c r="BP264" i="1"/>
  <c r="BN264" i="1"/>
  <c r="Z264" i="1"/>
  <c r="BP279" i="1"/>
  <c r="BN279" i="1"/>
  <c r="Z279" i="1"/>
  <c r="Z281" i="1" s="1"/>
  <c r="BP322" i="1"/>
  <c r="BN322" i="1"/>
  <c r="Z322" i="1"/>
  <c r="Y324" i="1"/>
  <c r="Y331" i="1"/>
  <c r="BP326" i="1"/>
  <c r="BN326" i="1"/>
  <c r="Z326" i="1"/>
  <c r="Z331" i="1" s="1"/>
  <c r="BP330" i="1"/>
  <c r="BN330" i="1"/>
  <c r="Z330" i="1"/>
  <c r="Y332" i="1"/>
  <c r="Y337" i="1"/>
  <c r="BP334" i="1"/>
  <c r="BN334" i="1"/>
  <c r="Z334" i="1"/>
  <c r="Y338" i="1"/>
  <c r="Z350" i="1"/>
  <c r="BP348" i="1"/>
  <c r="BN348" i="1"/>
  <c r="Z348" i="1"/>
  <c r="Y350" i="1"/>
  <c r="Z429" i="1"/>
  <c r="Y139" i="1"/>
  <c r="Y240" i="1"/>
  <c r="BP262" i="1"/>
  <c r="BN262" i="1"/>
  <c r="Z262" i="1"/>
  <c r="Z266" i="1" s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Y316" i="1"/>
  <c r="BN310" i="1"/>
  <c r="Z310" i="1"/>
  <c r="BP314" i="1"/>
  <c r="BN314" i="1"/>
  <c r="Z314" i="1"/>
  <c r="Z378" i="1"/>
  <c r="M546" i="1"/>
  <c r="Y275" i="1"/>
  <c r="Y282" i="1"/>
  <c r="Y287" i="1"/>
  <c r="Y296" i="1"/>
  <c r="R546" i="1"/>
  <c r="Y301" i="1"/>
  <c r="BP312" i="1"/>
  <c r="BN312" i="1"/>
  <c r="Z312" i="1"/>
  <c r="BP320" i="1"/>
  <c r="BN320" i="1"/>
  <c r="Z320" i="1"/>
  <c r="Z323" i="1" s="1"/>
  <c r="BP328" i="1"/>
  <c r="BN328" i="1"/>
  <c r="Z328" i="1"/>
  <c r="BP336" i="1"/>
  <c r="BN336" i="1"/>
  <c r="Z336" i="1"/>
  <c r="BP342" i="1"/>
  <c r="BN342" i="1"/>
  <c r="Z342" i="1"/>
  <c r="Z344" i="1" s="1"/>
  <c r="Y351" i="1"/>
  <c r="Z361" i="1"/>
  <c r="BP359" i="1"/>
  <c r="BN359" i="1"/>
  <c r="Z359" i="1"/>
  <c r="BP369" i="1"/>
  <c r="BN369" i="1"/>
  <c r="Z369" i="1"/>
  <c r="BP377" i="1"/>
  <c r="BN377" i="1"/>
  <c r="Z377" i="1"/>
  <c r="Y379" i="1"/>
  <c r="Y384" i="1"/>
  <c r="BP381" i="1"/>
  <c r="BN381" i="1"/>
  <c r="Z381" i="1"/>
  <c r="Z383" i="1" s="1"/>
  <c r="Y395" i="1"/>
  <c r="BP394" i="1"/>
  <c r="BN394" i="1"/>
  <c r="Z394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BP428" i="1"/>
  <c r="BN428" i="1"/>
  <c r="Z428" i="1"/>
  <c r="Y430" i="1"/>
  <c r="Y546" i="1"/>
  <c r="Y436" i="1"/>
  <c r="BP433" i="1"/>
  <c r="BN433" i="1"/>
  <c r="Z433" i="1"/>
  <c r="Z435" i="1" s="1"/>
  <c r="Y442" i="1"/>
  <c r="BP441" i="1"/>
  <c r="BN441" i="1"/>
  <c r="Z441" i="1"/>
  <c r="Z546" i="1"/>
  <c r="Y447" i="1"/>
  <c r="BP446" i="1"/>
  <c r="BN446" i="1"/>
  <c r="Z446" i="1"/>
  <c r="Z447" i="1" s="1"/>
  <c r="Y448" i="1"/>
  <c r="Y452" i="1"/>
  <c r="BP451" i="1"/>
  <c r="BN451" i="1"/>
  <c r="Z451" i="1"/>
  <c r="Z452" i="1" s="1"/>
  <c r="Y453" i="1"/>
  <c r="AB546" i="1"/>
  <c r="Y471" i="1"/>
  <c r="Y470" i="1"/>
  <c r="BP457" i="1"/>
  <c r="BN457" i="1"/>
  <c r="Z457" i="1"/>
  <c r="BP461" i="1"/>
  <c r="BN461" i="1"/>
  <c r="Z461" i="1"/>
  <c r="BP465" i="1"/>
  <c r="BN465" i="1"/>
  <c r="Z465" i="1"/>
  <c r="BP480" i="1"/>
  <c r="BN480" i="1"/>
  <c r="Z480" i="1"/>
  <c r="Z487" i="1" s="1"/>
  <c r="Y488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AC546" i="1"/>
  <c r="Y513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BP367" i="1"/>
  <c r="BN367" i="1"/>
  <c r="Z367" i="1"/>
  <c r="Z373" i="1" s="1"/>
  <c r="BP371" i="1"/>
  <c r="BN371" i="1"/>
  <c r="Z371" i="1"/>
  <c r="BP392" i="1"/>
  <c r="BN392" i="1"/>
  <c r="Z392" i="1"/>
  <c r="Z395" i="1" s="1"/>
  <c r="BP404" i="1"/>
  <c r="BN404" i="1"/>
  <c r="Z404" i="1"/>
  <c r="Y406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BP439" i="1"/>
  <c r="BN439" i="1"/>
  <c r="Z439" i="1"/>
  <c r="Z442" i="1" s="1"/>
  <c r="BP459" i="1"/>
  <c r="BN459" i="1"/>
  <c r="Z459" i="1"/>
  <c r="BP463" i="1"/>
  <c r="BN463" i="1"/>
  <c r="Z463" i="1"/>
  <c r="BP468" i="1"/>
  <c r="BN468" i="1"/>
  <c r="Z468" i="1"/>
  <c r="Y356" i="1"/>
  <c r="V546" i="1"/>
  <c r="Y374" i="1"/>
  <c r="BP474" i="1"/>
  <c r="BN474" i="1"/>
  <c r="Z474" i="1"/>
  <c r="Z476" i="1" s="1"/>
  <c r="Y487" i="1"/>
  <c r="BP482" i="1"/>
  <c r="BN482" i="1"/>
  <c r="Z482" i="1"/>
  <c r="BP486" i="1"/>
  <c r="BN486" i="1"/>
  <c r="Z486" i="1"/>
  <c r="Y493" i="1"/>
  <c r="BP490" i="1"/>
  <c r="BN490" i="1"/>
  <c r="Z490" i="1"/>
  <c r="Z493" i="1" s="1"/>
  <c r="BP509" i="1"/>
  <c r="BN509" i="1"/>
  <c r="Z509" i="1"/>
  <c r="BP511" i="1"/>
  <c r="BN511" i="1"/>
  <c r="Z511" i="1"/>
  <c r="Y522" i="1"/>
  <c r="BP520" i="1"/>
  <c r="BN520" i="1"/>
  <c r="Z520" i="1"/>
  <c r="Z522" i="1" s="1"/>
  <c r="Z470" i="1" l="1"/>
  <c r="Z405" i="1"/>
  <c r="Z337" i="1"/>
  <c r="Y538" i="1"/>
  <c r="Z424" i="1"/>
  <c r="Z512" i="1"/>
  <c r="Z316" i="1"/>
  <c r="Y540" i="1"/>
  <c r="Y537" i="1"/>
  <c r="Y539" i="1" s="1"/>
  <c r="Z66" i="1"/>
  <c r="Z541" i="1" s="1"/>
  <c r="Z45" i="1"/>
  <c r="Y536" i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<sst xmlns="http://schemas.openxmlformats.org/spreadsheetml/2006/main" count="2387" uniqueCount="852">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</sst>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8" zoomScaleNormal="100" zoomScaleSheetLayoutView="100" workbookViewId="0">
      <selection activeCell="Z542" sqref="Z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152</v>
      </c>
      <c r="Y96" s="592">
        <f t="shared" ref="Y96:Y103" si="16">IFERROR(IF(X96="",0,CEILING((X96/$H96),1)*$H96),"")</f>
        <v>159.6</v>
      </c>
      <c r="Z96" s="36">
        <f>IFERROR(IF(Y96=0,"",ROUNDUP(Y96/H96,0)*0.01898),"")</f>
        <v>0.36062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161.39142857142858</v>
      </c>
      <c r="BN96" s="64">
        <f t="shared" ref="BN96:BN103" si="18">IFERROR(Y96*I96/H96,"0")</f>
        <v>169.46100000000001</v>
      </c>
      <c r="BO96" s="64">
        <f t="shared" ref="BO96:BO103" si="19">IFERROR(1/J96*(X96/H96),"0")</f>
        <v>0.28273809523809523</v>
      </c>
      <c r="BP96" s="64">
        <f t="shared" ref="BP96:BP103" si="20">IFERROR(1/J96*(Y96/H96),"0")</f>
        <v>0.296875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18.095238095238095</v>
      </c>
      <c r="Y104" s="593">
        <f>IFERROR(Y96/H96,"0")+IFERROR(Y97/H97,"0")+IFERROR(Y98/H98,"0")+IFERROR(Y99/H99,"0")+IFERROR(Y100/H100,"0")+IFERROR(Y101/H101,"0")+IFERROR(Y102/H102,"0")+IFERROR(Y103/H103,"0")</f>
        <v>19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0.36062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152</v>
      </c>
      <c r="Y105" s="593">
        <f>IFERROR(SUM(Y96:Y103),"0")</f>
        <v>159.6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127</v>
      </c>
      <c r="Y122" s="592">
        <f t="shared" si="21"/>
        <v>134.4</v>
      </c>
      <c r="Z122" s="36">
        <f>IFERROR(IF(Y122=0,"",ROUNDUP(Y122/H122,0)*0.01898),"")</f>
        <v>0.30368000000000001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134.75607142857143</v>
      </c>
      <c r="BN122" s="64">
        <f t="shared" si="23"/>
        <v>142.608</v>
      </c>
      <c r="BO122" s="64">
        <f t="shared" si="24"/>
        <v>0.23623511904761904</v>
      </c>
      <c r="BP122" s="64">
        <f t="shared" si="25"/>
        <v>0.25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15.119047619047619</v>
      </c>
      <c r="Y128" s="593">
        <f>IFERROR(Y121/H121,"0")+IFERROR(Y122/H122,"0")+IFERROR(Y123/H123,"0")+IFERROR(Y124/H124,"0")+IFERROR(Y125/H125,"0")+IFERROR(Y126/H126,"0")+IFERROR(Y127/H127,"0")</f>
        <v>16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0.30368000000000001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127</v>
      </c>
      <c r="Y129" s="593">
        <f>IFERROR(SUM(Y121:Y127),"0")</f>
        <v>134.4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43</v>
      </c>
      <c r="Y218" s="592">
        <f t="shared" si="36"/>
        <v>43.199999999999996</v>
      </c>
      <c r="Z218" s="36">
        <f t="shared" si="41"/>
        <v>0.11718000000000001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47.515000000000001</v>
      </c>
      <c r="BN218" s="64">
        <f t="shared" si="38"/>
        <v>47.736000000000004</v>
      </c>
      <c r="BO218" s="64">
        <f t="shared" si="39"/>
        <v>9.8443223443223454E-2</v>
      </c>
      <c r="BP218" s="64">
        <f t="shared" si="40"/>
        <v>9.8901098901098911E-2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50</v>
      </c>
      <c r="Y219" s="592">
        <f t="shared" si="36"/>
        <v>50.4</v>
      </c>
      <c r="Z219" s="36">
        <f t="shared" si="41"/>
        <v>0.13671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55.25</v>
      </c>
      <c r="BN219" s="64">
        <f t="shared" si="38"/>
        <v>55.692</v>
      </c>
      <c r="BO219" s="64">
        <f t="shared" si="39"/>
        <v>0.11446886446886449</v>
      </c>
      <c r="BP219" s="64">
        <f t="shared" si="40"/>
        <v>0.11538461538461539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38.75</v>
      </c>
      <c r="Y222" s="593">
        <f>IFERROR(Y213/H213,"0")+IFERROR(Y214/H214,"0")+IFERROR(Y215/H215,"0")+IFERROR(Y216/H216,"0")+IFERROR(Y217/H217,"0")+IFERROR(Y218/H218,"0")+IFERROR(Y219/H219,"0")+IFERROR(Y220/H220,"0")+IFERROR(Y221/H221,"0")</f>
        <v>39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0.25389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93</v>
      </c>
      <c r="Y223" s="593">
        <f>IFERROR(SUM(Y213:Y221),"0")</f>
        <v>93.6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52</v>
      </c>
      <c r="Y279" s="592">
        <f>IFERROR(IF(X279="",0,CEILING((X279/$H279),1)*$H279),"")</f>
        <v>52.8</v>
      </c>
      <c r="Z279" s="36">
        <f>IFERROR(IF(Y279=0,"",ROUNDUP(Y279/H279,0)*0.00651),"")</f>
        <v>0.14322000000000001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57.46</v>
      </c>
      <c r="BN279" s="64">
        <f>IFERROR(Y279*I279/H279,"0")</f>
        <v>58.344000000000001</v>
      </c>
      <c r="BO279" s="64">
        <f>IFERROR(1/J279*(X279/H279),"0")</f>
        <v>0.11904761904761907</v>
      </c>
      <c r="BP279" s="64">
        <f>IFERROR(1/J279*(Y279/H279),"0")</f>
        <v>0.12087912087912089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54</v>
      </c>
      <c r="Y280" s="592">
        <f>IFERROR(IF(X280="",0,CEILING((X280/$H280),1)*$H280),"")</f>
        <v>55.199999999999996</v>
      </c>
      <c r="Z280" s="36">
        <f>IFERROR(IF(Y280=0,"",ROUNDUP(Y280/H280,0)*0.00651),"")</f>
        <v>0.14973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58.05</v>
      </c>
      <c r="BN280" s="64">
        <f>IFERROR(Y280*I280/H280,"0")</f>
        <v>59.34</v>
      </c>
      <c r="BO280" s="64">
        <f>IFERROR(1/J280*(X280/H280),"0")</f>
        <v>0.12362637362637363</v>
      </c>
      <c r="BP280" s="64">
        <f>IFERROR(1/J280*(Y280/H280),"0")</f>
        <v>0.1263736263736264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44.166666666666671</v>
      </c>
      <c r="Y281" s="593">
        <f>IFERROR(Y278/H278,"0")+IFERROR(Y279/H279,"0")+IFERROR(Y280/H280,"0")</f>
        <v>45</v>
      </c>
      <c r="Z281" s="593">
        <f>IFERROR(IF(Z278="",0,Z278),"0")+IFERROR(IF(Z279="",0,Z279),"0")+IFERROR(IF(Z280="",0,Z280),"0")</f>
        <v>0.29295000000000004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106</v>
      </c>
      <c r="Y282" s="593">
        <f>IFERROR(SUM(Y278:Y280),"0")</f>
        <v>108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110</v>
      </c>
      <c r="Y335" s="592">
        <f>IFERROR(IF(X335="",0,CEILING((X335/$H335),1)*$H335),"")</f>
        <v>117</v>
      </c>
      <c r="Z335" s="36">
        <f>IFERROR(IF(Y335=0,"",ROUNDUP(Y335/H335,0)*0.01898),"")</f>
        <v>0.28470000000000001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117.31923076923078</v>
      </c>
      <c r="BN335" s="64">
        <f>IFERROR(Y335*I335/H335,"0")</f>
        <v>124.78500000000001</v>
      </c>
      <c r="BO335" s="64">
        <f>IFERROR(1/J335*(X335/H335),"0")</f>
        <v>0.2203525641025641</v>
      </c>
      <c r="BP335" s="64">
        <f>IFERROR(1/J335*(Y335/H335),"0")</f>
        <v>0.234375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14.102564102564102</v>
      </c>
      <c r="Y337" s="593">
        <f>IFERROR(Y334/H334,"0")+IFERROR(Y335/H335,"0")+IFERROR(Y336/H336,"0")</f>
        <v>15</v>
      </c>
      <c r="Z337" s="593">
        <f>IFERROR(IF(Z334="",0,Z334),"0")+IFERROR(IF(Z335="",0,Z335),"0")+IFERROR(IF(Z336="",0,Z336),"0")</f>
        <v>0.28470000000000001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110</v>
      </c>
      <c r="Y338" s="593">
        <f>IFERROR(SUM(Y334:Y336),"0")</f>
        <v>117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160</v>
      </c>
      <c r="Y366" s="592">
        <f t="shared" ref="Y366:Y372" si="57">IFERROR(IF(X366="",0,CEILING((X366/$H366),1)*$H366),"")</f>
        <v>165</v>
      </c>
      <c r="Z366" s="36">
        <f>IFERROR(IF(Y366=0,"",ROUNDUP(Y366/H366,0)*0.02175),"")</f>
        <v>0.23924999999999999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165.12</v>
      </c>
      <c r="BN366" s="64">
        <f t="shared" ref="BN366:BN372" si="59">IFERROR(Y366*I366/H366,"0")</f>
        <v>170.28000000000003</v>
      </c>
      <c r="BO366" s="64">
        <f t="shared" ref="BO366:BO372" si="60">IFERROR(1/J366*(X366/H366),"0")</f>
        <v>0.22222222222222221</v>
      </c>
      <c r="BP366" s="64">
        <f t="shared" ref="BP366:BP372" si="61">IFERROR(1/J366*(Y366/H366),"0")</f>
        <v>0.22916666666666666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119</v>
      </c>
      <c r="Y369" s="592">
        <f t="shared" si="57"/>
        <v>120</v>
      </c>
      <c r="Z369" s="36">
        <f>IFERROR(IF(Y369=0,"",ROUNDUP(Y369/H369,0)*0.02175),"")</f>
        <v>0.17399999999999999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122.80800000000001</v>
      </c>
      <c r="BN369" s="64">
        <f t="shared" si="59"/>
        <v>123.84</v>
      </c>
      <c r="BO369" s="64">
        <f t="shared" si="60"/>
        <v>0.16527777777777777</v>
      </c>
      <c r="BP369" s="64">
        <f t="shared" si="61"/>
        <v>0.16666666666666666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18.600000000000001</v>
      </c>
      <c r="Y373" s="593">
        <f>IFERROR(Y366/H366,"0")+IFERROR(Y367/H367,"0")+IFERROR(Y368/H368,"0")+IFERROR(Y369/H369,"0")+IFERROR(Y370/H370,"0")+IFERROR(Y371/H371,"0")+IFERROR(Y372/H372,"0")</f>
        <v>19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0.41325000000000001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279</v>
      </c>
      <c r="Y374" s="593">
        <f>IFERROR(SUM(Y366:Y372),"0")</f>
        <v>285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158</v>
      </c>
      <c r="Y376" s="592">
        <f>IFERROR(IF(X376="",0,CEILING((X376/$H376),1)*$H376),"")</f>
        <v>165</v>
      </c>
      <c r="Z376" s="36">
        <f>IFERROR(IF(Y376=0,"",ROUNDUP(Y376/H376,0)*0.02175),"")</f>
        <v>0.23924999999999999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163.05600000000001</v>
      </c>
      <c r="BN376" s="64">
        <f>IFERROR(Y376*I376/H376,"0")</f>
        <v>170.28000000000003</v>
      </c>
      <c r="BO376" s="64">
        <f>IFERROR(1/J376*(X376/H376),"0")</f>
        <v>0.21944444444444444</v>
      </c>
      <c r="BP376" s="64">
        <f>IFERROR(1/J376*(Y376/H376),"0")</f>
        <v>0.22916666666666666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10.533333333333333</v>
      </c>
      <c r="Y378" s="593">
        <f>IFERROR(Y376/H376,"0")+IFERROR(Y377/H377,"0")</f>
        <v>11</v>
      </c>
      <c r="Z378" s="593">
        <f>IFERROR(IF(Z376="",0,Z376),"0")+IFERROR(IF(Z377="",0,Z377),"0")</f>
        <v>0.23924999999999999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158</v>
      </c>
      <c r="Y379" s="593">
        <f>IFERROR(SUM(Y376:Y377),"0")</f>
        <v>165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304</v>
      </c>
      <c r="Y461" s="592">
        <f t="shared" si="68"/>
        <v>306.24</v>
      </c>
      <c r="Z461" s="36">
        <f t="shared" si="69"/>
        <v>0.69367999999999996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324.72727272727269</v>
      </c>
      <c r="BN461" s="64">
        <f t="shared" si="71"/>
        <v>327.12</v>
      </c>
      <c r="BO461" s="64">
        <f t="shared" si="72"/>
        <v>0.55361305361305357</v>
      </c>
      <c r="BP461" s="64">
        <f t="shared" si="73"/>
        <v>0.55769230769230771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57.575757575757571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0.69367999999999996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304</v>
      </c>
      <c r="Y471" s="593">
        <f>IFERROR(SUM(Y457:Y469),"0")</f>
        <v>306.24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175</v>
      </c>
      <c r="Y473" s="592">
        <f>IFERROR(IF(X473="",0,CEILING((X473/$H473),1)*$H473),"")</f>
        <v>179.52</v>
      </c>
      <c r="Z473" s="36">
        <f>IFERROR(IF(Y473=0,"",ROUNDUP(Y473/H473,0)*0.01196),"")</f>
        <v>0.40664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186.93181818181819</v>
      </c>
      <c r="BN473" s="64">
        <f>IFERROR(Y473*I473/H473,"0")</f>
        <v>191.76</v>
      </c>
      <c r="BO473" s="64">
        <f>IFERROR(1/J473*(X473/H473),"0")</f>
        <v>0.31869172494172493</v>
      </c>
      <c r="BP473" s="64">
        <f>IFERROR(1/J473*(Y473/H473),"0")</f>
        <v>0.32692307692307693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33.143939393939391</v>
      </c>
      <c r="Y476" s="593">
        <f>IFERROR(Y473/H473,"0")+IFERROR(Y474/H474,"0")+IFERROR(Y475/H475,"0")</f>
        <v>34</v>
      </c>
      <c r="Z476" s="593">
        <f>IFERROR(IF(Z473="",0,Z473),"0")+IFERROR(IF(Z474="",0,Z474),"0")+IFERROR(IF(Z475="",0,Z475),"0")</f>
        <v>0.40664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175</v>
      </c>
      <c r="Y477" s="593">
        <f>IFERROR(SUM(Y473:Y475),"0")</f>
        <v>179.52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91</v>
      </c>
      <c r="Y479" s="592">
        <f t="shared" ref="Y479:Y486" si="74">IFERROR(IF(X479="",0,CEILING((X479/$H479),1)*$H479),"")</f>
        <v>95.04</v>
      </c>
      <c r="Z479" s="36">
        <f>IFERROR(IF(Y479=0,"",ROUNDUP(Y479/H479,0)*0.01196),"")</f>
        <v>0.21528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97.204545454545453</v>
      </c>
      <c r="BN479" s="64">
        <f t="shared" ref="BN479:BN486" si="76">IFERROR(Y479*I479/H479,"0")</f>
        <v>101.52000000000001</v>
      </c>
      <c r="BO479" s="64">
        <f t="shared" ref="BO479:BO486" si="77">IFERROR(1/J479*(X479/H479),"0")</f>
        <v>0.16571969696969696</v>
      </c>
      <c r="BP479" s="64">
        <f t="shared" ref="BP479:BP486" si="78">IFERROR(1/J479*(Y479/H479),"0")</f>
        <v>0.17307692307692307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103</v>
      </c>
      <c r="Y480" s="592">
        <f t="shared" si="74"/>
        <v>105.60000000000001</v>
      </c>
      <c r="Z480" s="36">
        <f>IFERROR(IF(Y480=0,"",ROUNDUP(Y480/H480,0)*0.01196),"")</f>
        <v>0.2392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110.02272727272727</v>
      </c>
      <c r="BN480" s="64">
        <f t="shared" si="76"/>
        <v>112.80000000000001</v>
      </c>
      <c r="BO480" s="64">
        <f t="shared" si="77"/>
        <v>0.18757284382284384</v>
      </c>
      <c r="BP480" s="64">
        <f t="shared" si="78"/>
        <v>0.19230769230769232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205</v>
      </c>
      <c r="Y481" s="592">
        <f t="shared" si="74"/>
        <v>205.92000000000002</v>
      </c>
      <c r="Z481" s="36">
        <f>IFERROR(IF(Y481=0,"",ROUNDUP(Y481/H481,0)*0.01196),"")</f>
        <v>0.46644000000000002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218.97727272727272</v>
      </c>
      <c r="BN481" s="64">
        <f t="shared" si="76"/>
        <v>219.95999999999998</v>
      </c>
      <c r="BO481" s="64">
        <f t="shared" si="77"/>
        <v>0.37332459207459207</v>
      </c>
      <c r="BP481" s="64">
        <f t="shared" si="78"/>
        <v>0.375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75.568181818181813</v>
      </c>
      <c r="Y487" s="593">
        <f>IFERROR(Y479/H479,"0")+IFERROR(Y480/H480,"0")+IFERROR(Y481/H481,"0")+IFERROR(Y482/H482,"0")+IFERROR(Y483/H483,"0")+IFERROR(Y484/H484,"0")+IFERROR(Y485/H485,"0")+IFERROR(Y486/H486,"0")</f>
        <v>77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0.92091999999999996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399</v>
      </c>
      <c r="Y488" s="593">
        <f>IFERROR(SUM(Y479:Y486),"0")</f>
        <v>406.56000000000006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1903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1954.92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2020.5893671328672</v>
      </c>
      <c r="Y537" s="593">
        <f>IFERROR(SUM(BN22:BN533),"0")</f>
        <v>2075.5260000000003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2120.5893671328672</v>
      </c>
      <c r="Y539" s="593">
        <f>GrossWeightTotalR+PalletQtyTotalR*25</f>
        <v>2175.5260000000003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325.65472860472858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333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4.1695799999999998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159.6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134.4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93.6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117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450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892.31999999999994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