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A87ACC0-24E2-429C-B336-C31015428B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3" i="1" s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Y316" i="1" s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Y274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3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8" i="1" s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BP157" i="1"/>
  <c r="BO157" i="1"/>
  <c r="BN157" i="1"/>
  <c r="BM157" i="1"/>
  <c r="Z157" i="1"/>
  <c r="Y157" i="1"/>
  <c r="Y161" i="1" s="1"/>
  <c r="P157" i="1"/>
  <c r="X155" i="1"/>
  <c r="Y154" i="1"/>
  <c r="X154" i="1"/>
  <c r="BP153" i="1"/>
  <c r="BO153" i="1"/>
  <c r="BN153" i="1"/>
  <c r="BM153" i="1"/>
  <c r="Z153" i="1"/>
  <c r="Z154" i="1" s="1"/>
  <c r="Y153" i="1"/>
  <c r="H546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Y118" i="1" s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Z90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BP97" i="1"/>
  <c r="BN97" i="1"/>
  <c r="Z97" i="1"/>
  <c r="BP101" i="1"/>
  <c r="BN101" i="1"/>
  <c r="Z101" i="1"/>
  <c r="BP110" i="1"/>
  <c r="BN110" i="1"/>
  <c r="Z110" i="1"/>
  <c r="Y119" i="1"/>
  <c r="BP122" i="1"/>
  <c r="BN122" i="1"/>
  <c r="Z122" i="1"/>
  <c r="BP126" i="1"/>
  <c r="BN126" i="1"/>
  <c r="Z126" i="1"/>
  <c r="Y133" i="1"/>
  <c r="F9" i="1"/>
  <c r="J9" i="1"/>
  <c r="Y24" i="1"/>
  <c r="Y59" i="1"/>
  <c r="E546" i="1"/>
  <c r="Y93" i="1"/>
  <c r="BP90" i="1"/>
  <c r="BN90" i="1"/>
  <c r="BP92" i="1"/>
  <c r="BN92" i="1"/>
  <c r="Z92" i="1"/>
  <c r="Z93" i="1" s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BP116" i="1"/>
  <c r="BN116" i="1"/>
  <c r="Z116" i="1"/>
  <c r="Z118" i="1" s="1"/>
  <c r="BP124" i="1"/>
  <c r="BN124" i="1"/>
  <c r="Z124" i="1"/>
  <c r="Z128" i="1" s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Z143" i="1"/>
  <c r="Z144" i="1" s="1"/>
  <c r="BN143" i="1"/>
  <c r="BP143" i="1"/>
  <c r="Z147" i="1"/>
  <c r="Z149" i="1" s="1"/>
  <c r="BN147" i="1"/>
  <c r="BP147" i="1"/>
  <c r="Y150" i="1"/>
  <c r="Y155" i="1"/>
  <c r="Z158" i="1"/>
  <c r="Z160" i="1" s="1"/>
  <c r="BN158" i="1"/>
  <c r="BP158" i="1"/>
  <c r="I546" i="1"/>
  <c r="Y167" i="1"/>
  <c r="Z170" i="1"/>
  <c r="Z178" i="1" s="1"/>
  <c r="BN170" i="1"/>
  <c r="BP170" i="1"/>
  <c r="Z172" i="1"/>
  <c r="BN172" i="1"/>
  <c r="Z174" i="1"/>
  <c r="BN174" i="1"/>
  <c r="Z176" i="1"/>
  <c r="BN176" i="1"/>
  <c r="Z182" i="1"/>
  <c r="Z184" i="1" s="1"/>
  <c r="BN182" i="1"/>
  <c r="BP182" i="1"/>
  <c r="J546" i="1"/>
  <c r="Z193" i="1"/>
  <c r="Z194" i="1" s="1"/>
  <c r="BN193" i="1"/>
  <c r="BP193" i="1"/>
  <c r="Y194" i="1"/>
  <c r="Z197" i="1"/>
  <c r="Z199" i="1" s="1"/>
  <c r="BN197" i="1"/>
  <c r="BP197" i="1"/>
  <c r="Y200" i="1"/>
  <c r="Z203" i="1"/>
  <c r="Z210" i="1" s="1"/>
  <c r="BN203" i="1"/>
  <c r="BP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BP233" i="1"/>
  <c r="BN233" i="1"/>
  <c r="Z233" i="1"/>
  <c r="BP237" i="1"/>
  <c r="BN237" i="1"/>
  <c r="Z237" i="1"/>
  <c r="BP253" i="1"/>
  <c r="BN253" i="1"/>
  <c r="Z253" i="1"/>
  <c r="BP262" i="1"/>
  <c r="BN262" i="1"/>
  <c r="Z262" i="1"/>
  <c r="Y266" i="1"/>
  <c r="Z274" i="1"/>
  <c r="BP271" i="1"/>
  <c r="BN271" i="1"/>
  <c r="Z271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Z316" i="1" s="1"/>
  <c r="BP314" i="1"/>
  <c r="BN314" i="1"/>
  <c r="Z31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Z337" i="1" s="1"/>
  <c r="Z350" i="1"/>
  <c r="BP348" i="1"/>
  <c r="BN348" i="1"/>
  <c r="Z348" i="1"/>
  <c r="BP367" i="1"/>
  <c r="BN367" i="1"/>
  <c r="Z367" i="1"/>
  <c r="BP371" i="1"/>
  <c r="BN371" i="1"/>
  <c r="Z371" i="1"/>
  <c r="Z373" i="1" s="1"/>
  <c r="BP392" i="1"/>
  <c r="BN392" i="1"/>
  <c r="Z392" i="1"/>
  <c r="Z395" i="1" s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512" i="1" l="1"/>
  <c r="Z522" i="1"/>
  <c r="Z331" i="1"/>
  <c r="Z323" i="1"/>
  <c r="Z256" i="1"/>
  <c r="Y536" i="1"/>
  <c r="Y538" i="1"/>
  <c r="Z493" i="1"/>
  <c r="Z266" i="1"/>
  <c r="Z239" i="1"/>
  <c r="Z222" i="1"/>
  <c r="Z104" i="1"/>
  <c r="Z81" i="1"/>
  <c r="Z72" i="1"/>
  <c r="Z32" i="1"/>
  <c r="Z541" i="1" s="1"/>
  <c r="Y540" i="1"/>
  <c r="Y537" i="1"/>
  <c r="Y539" i="1" s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<sst xmlns="http://schemas.openxmlformats.org/spreadsheetml/2006/main" count="2387" uniqueCount="852">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</sst>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6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1</v>
      </c>
      <c r="Y35" s="592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1.6666666666666667</v>
      </c>
      <c r="Y36" s="593">
        <f>IFERROR(Y35/H35,"0")</f>
        <v>2</v>
      </c>
      <c r="Z36" s="593">
        <f>IFERROR(IF(Z35="",0,Z35),"0")</f>
        <v>1.302E-2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1</v>
      </c>
      <c r="Y37" s="593">
        <f>IFERROR(SUM(Y35:Y35),"0")</f>
        <v>1.2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248</v>
      </c>
      <c r="Y41" s="592">
        <f>IFERROR(IF(X41="",0,CEILING((X41/$H41),1)*$H41),"")</f>
        <v>248.4</v>
      </c>
      <c r="Z41" s="36">
        <f>IFERROR(IF(Y41=0,"",ROUNDUP(Y41/H41,0)*0.01898),"")</f>
        <v>0.43653999999999998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257.98888888888882</v>
      </c>
      <c r="BN41" s="64">
        <f>IFERROR(Y41*I41/H41,"0")</f>
        <v>258.40499999999997</v>
      </c>
      <c r="BO41" s="64">
        <f>IFERROR(1/J41*(X41/H41),"0")</f>
        <v>0.35879629629629628</v>
      </c>
      <c r="BP41" s="64">
        <f>IFERROR(1/J41*(Y41/H41),"0")</f>
        <v>0.359375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22.962962962962962</v>
      </c>
      <c r="Y45" s="593">
        <f>IFERROR(Y41/H41,"0")+IFERROR(Y42/H42,"0")+IFERROR(Y43/H43,"0")+IFERROR(Y44/H44,"0")</f>
        <v>23</v>
      </c>
      <c r="Z45" s="593">
        <f>IFERROR(IF(Z41="",0,Z41),"0")+IFERROR(IF(Z42="",0,Z42),"0")+IFERROR(IF(Z43="",0,Z43),"0")+IFERROR(IF(Z44="",0,Z44),"0")</f>
        <v>0.43653999999999998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248</v>
      </c>
      <c r="Y46" s="593">
        <f>IFERROR(SUM(Y41:Y44),"0")</f>
        <v>248.4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26</v>
      </c>
      <c r="Y53" s="592">
        <f t="shared" ref="Y53:Y58" si="6">IFERROR(IF(X53="",0,CEILING((X53/$H53),1)*$H53),"")</f>
        <v>33.599999999999994</v>
      </c>
      <c r="Z53" s="36">
        <f>IFERROR(IF(Y53=0,"",ROUNDUP(Y53/H53,0)*0.01898),"")</f>
        <v>5.6940000000000004E-2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27.009821428571428</v>
      </c>
      <c r="BN53" s="64">
        <f t="shared" ref="BN53:BN58" si="8">IFERROR(Y53*I53/H53,"0")</f>
        <v>34.904999999999994</v>
      </c>
      <c r="BO53" s="64">
        <f t="shared" ref="BO53:BO58" si="9">IFERROR(1/J53*(X53/H53),"0")</f>
        <v>3.6272321428571432E-2</v>
      </c>
      <c r="BP53" s="64">
        <f t="shared" ref="BP53:BP58" si="10">IFERROR(1/J53*(Y53/H53),"0")</f>
        <v>4.6874999999999993E-2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70</v>
      </c>
      <c r="Y56" s="592">
        <f t="shared" si="6"/>
        <v>72</v>
      </c>
      <c r="Z56" s="36">
        <f>IFERROR(IF(Y56=0,"",ROUNDUP(Y56/H56,0)*0.00902),"")</f>
        <v>0.16236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73.674999999999997</v>
      </c>
      <c r="BN56" s="64">
        <f t="shared" si="8"/>
        <v>75.78</v>
      </c>
      <c r="BO56" s="64">
        <f t="shared" si="9"/>
        <v>0.13257575757575757</v>
      </c>
      <c r="BP56" s="64">
        <f t="shared" si="10"/>
        <v>0.13636363636363635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19.821428571428573</v>
      </c>
      <c r="Y59" s="593">
        <f>IFERROR(Y53/H53,"0")+IFERROR(Y54/H54,"0")+IFERROR(Y55/H55,"0")+IFERROR(Y56/H56,"0")+IFERROR(Y57/H57,"0")+IFERROR(Y58/H58,"0")</f>
        <v>21</v>
      </c>
      <c r="Z59" s="593">
        <f>IFERROR(IF(Z53="",0,Z53),"0")+IFERROR(IF(Z54="",0,Z54),"0")+IFERROR(IF(Z55="",0,Z55),"0")+IFERROR(IF(Z56="",0,Z56),"0")+IFERROR(IF(Z57="",0,Z57),"0")+IFERROR(IF(Z58="",0,Z58),"0")</f>
        <v>0.21929999999999999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96</v>
      </c>
      <c r="Y60" s="593">
        <f>IFERROR(SUM(Y53:Y58),"0")</f>
        <v>105.6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123</v>
      </c>
      <c r="Y62" s="592">
        <f>IFERROR(IF(X62="",0,CEILING((X62/$H62),1)*$H62),"")</f>
        <v>129.60000000000002</v>
      </c>
      <c r="Z62" s="36">
        <f>IFERROR(IF(Y62=0,"",ROUNDUP(Y62/H62,0)*0.01898),"")</f>
        <v>0.22776000000000002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127.95416666666665</v>
      </c>
      <c r="BN62" s="64">
        <f>IFERROR(Y62*I62/H62,"0")</f>
        <v>134.82000000000002</v>
      </c>
      <c r="BO62" s="64">
        <f>IFERROR(1/J62*(X62/H62),"0")</f>
        <v>0.17795138888888887</v>
      </c>
      <c r="BP62" s="64">
        <f>IFERROR(1/J62*(Y62/H62),"0")</f>
        <v>0.18750000000000003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11.388888888888888</v>
      </c>
      <c r="Y66" s="593">
        <f>IFERROR(Y62/H62,"0")+IFERROR(Y63/H63,"0")+IFERROR(Y64/H64,"0")+IFERROR(Y65/H65,"0")</f>
        <v>12.000000000000002</v>
      </c>
      <c r="Z66" s="593">
        <f>IFERROR(IF(Z62="",0,Z62),"0")+IFERROR(IF(Z63="",0,Z63),"0")+IFERROR(IF(Z64="",0,Z64),"0")+IFERROR(IF(Z65="",0,Z65),"0")</f>
        <v>0.22776000000000002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123</v>
      </c>
      <c r="Y67" s="593">
        <f>IFERROR(SUM(Y62:Y65),"0")</f>
        <v>129.60000000000002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16</v>
      </c>
      <c r="Y76" s="592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16.828571428571429</v>
      </c>
      <c r="BN76" s="64">
        <f t="shared" si="13"/>
        <v>17.670000000000002</v>
      </c>
      <c r="BO76" s="64">
        <f t="shared" si="14"/>
        <v>2.976190476190476E-2</v>
      </c>
      <c r="BP76" s="64">
        <f t="shared" si="15"/>
        <v>3.125E-2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1.9047619047619047</v>
      </c>
      <c r="Y81" s="593">
        <f>IFERROR(Y75/H75,"0")+IFERROR(Y76/H76,"0")+IFERROR(Y77/H77,"0")+IFERROR(Y78/H78,"0")+IFERROR(Y79/H79,"0")+IFERROR(Y80/H80,"0")</f>
        <v>2</v>
      </c>
      <c r="Z81" s="593">
        <f>IFERROR(IF(Z75="",0,Z75),"0")+IFERROR(IF(Z76="",0,Z76),"0")+IFERROR(IF(Z77="",0,Z77),"0")+IFERROR(IF(Z78="",0,Z78),"0")+IFERROR(IF(Z79="",0,Z79),"0")+IFERROR(IF(Z80="",0,Z80),"0")</f>
        <v>3.7960000000000001E-2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16</v>
      </c>
      <c r="Y82" s="593">
        <f>IFERROR(SUM(Y75:Y80),"0")</f>
        <v>16.8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87</v>
      </c>
      <c r="Y84" s="592">
        <f>IFERROR(IF(X84="",0,CEILING((X84/$H84),1)*$H84),"")</f>
        <v>93.6</v>
      </c>
      <c r="Z84" s="36">
        <f>IFERROR(IF(Y84=0,"",ROUNDUP(Y84/H84,0)*0.01898),"")</f>
        <v>0.22776000000000002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91.851923076923072</v>
      </c>
      <c r="BN84" s="64">
        <f>IFERROR(Y84*I84/H84,"0")</f>
        <v>98.82</v>
      </c>
      <c r="BO84" s="64">
        <f>IFERROR(1/J84*(X84/H84),"0")</f>
        <v>0.17427884615384615</v>
      </c>
      <c r="BP84" s="64">
        <f>IFERROR(1/J84*(Y84/H84),"0")</f>
        <v>0.1875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11.153846153846153</v>
      </c>
      <c r="Y86" s="593">
        <f>IFERROR(Y84/H84,"0")+IFERROR(Y85/H85,"0")</f>
        <v>12</v>
      </c>
      <c r="Z86" s="593">
        <f>IFERROR(IF(Z84="",0,Z84),"0")+IFERROR(IF(Z85="",0,Z85),"0")</f>
        <v>0.22776000000000002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87</v>
      </c>
      <c r="Y87" s="593">
        <f>IFERROR(SUM(Y84:Y85),"0")</f>
        <v>93.6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434</v>
      </c>
      <c r="Y90" s="592">
        <f>IFERROR(IF(X90="",0,CEILING((X90/$H90),1)*$H90),"")</f>
        <v>442.8</v>
      </c>
      <c r="Z90" s="36">
        <f>IFERROR(IF(Y90=0,"",ROUNDUP(Y90/H90,0)*0.01898),"")</f>
        <v>0.77817999999999998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451.4805555555555</v>
      </c>
      <c r="BN90" s="64">
        <f>IFERROR(Y90*I90/H90,"0")</f>
        <v>460.63499999999999</v>
      </c>
      <c r="BO90" s="64">
        <f>IFERROR(1/J90*(X90/H90),"0")</f>
        <v>0.62789351851851849</v>
      </c>
      <c r="BP90" s="64">
        <f>IFERROR(1/J90*(Y90/H90),"0")</f>
        <v>0.640625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51</v>
      </c>
      <c r="Y92" s="592">
        <f>IFERROR(IF(X92="",0,CEILING((X92/$H92),1)*$H92),"")</f>
        <v>54</v>
      </c>
      <c r="Z92" s="36">
        <f>IFERROR(IF(Y92=0,"",ROUNDUP(Y92/H92,0)*0.00902),"")</f>
        <v>0.10824</v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53.38</v>
      </c>
      <c r="BN92" s="64">
        <f>IFERROR(Y92*I92/H92,"0")</f>
        <v>56.52</v>
      </c>
      <c r="BO92" s="64">
        <f>IFERROR(1/J92*(X92/H92),"0")</f>
        <v>8.585858585858587E-2</v>
      </c>
      <c r="BP92" s="64">
        <f>IFERROR(1/J92*(Y92/H92),"0")</f>
        <v>9.0909090909090912E-2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51.518518518518519</v>
      </c>
      <c r="Y93" s="593">
        <f>IFERROR(Y90/H90,"0")+IFERROR(Y91/H91,"0")+IFERROR(Y92/H92,"0")</f>
        <v>53</v>
      </c>
      <c r="Z93" s="593">
        <f>IFERROR(IF(Z90="",0,Z90),"0")+IFERROR(IF(Z91="",0,Z91),"0")+IFERROR(IF(Z92="",0,Z92),"0")</f>
        <v>0.88641999999999999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485</v>
      </c>
      <c r="Y94" s="593">
        <f>IFERROR(SUM(Y90:Y92),"0")</f>
        <v>496.8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3</v>
      </c>
      <c r="Y101" s="592">
        <f t="shared" si="16"/>
        <v>5.4</v>
      </c>
      <c r="Z101" s="36">
        <f>IFERROR(IF(Y101=0,"",ROUNDUP(Y101/H101,0)*0.00651),"")</f>
        <v>1.302E-2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3.28</v>
      </c>
      <c r="BN101" s="64">
        <f t="shared" si="18"/>
        <v>5.9039999999999999</v>
      </c>
      <c r="BO101" s="64">
        <f t="shared" si="19"/>
        <v>6.1050061050061041E-3</v>
      </c>
      <c r="BP101" s="64">
        <f t="shared" si="20"/>
        <v>1.098901098901099E-2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1.1111111111111109</v>
      </c>
      <c r="Y104" s="593">
        <f>IFERROR(Y96/H96,"0")+IFERROR(Y97/H97,"0")+IFERROR(Y98/H98,"0")+IFERROR(Y99/H99,"0")+IFERROR(Y100/H100,"0")+IFERROR(Y101/H101,"0")+IFERROR(Y102/H102,"0")+IFERROR(Y103/H103,"0")</f>
        <v>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1.302E-2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3</v>
      </c>
      <c r="Y105" s="593">
        <f>IFERROR(SUM(Y96:Y103),"0")</f>
        <v>5.4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312</v>
      </c>
      <c r="Y108" s="592">
        <f>IFERROR(IF(X108="",0,CEILING((X108/$H108),1)*$H108),"")</f>
        <v>313.20000000000005</v>
      </c>
      <c r="Z108" s="36">
        <f>IFERROR(IF(Y108=0,"",ROUNDUP(Y108/H108,0)*0.01898),"")</f>
        <v>0.55042000000000002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324.56666666666661</v>
      </c>
      <c r="BN108" s="64">
        <f>IFERROR(Y108*I108/H108,"0")</f>
        <v>325.815</v>
      </c>
      <c r="BO108" s="64">
        <f>IFERROR(1/J108*(X108/H108),"0")</f>
        <v>0.45138888888888884</v>
      </c>
      <c r="BP108" s="64">
        <f>IFERROR(1/J108*(Y108/H108),"0")</f>
        <v>0.45312500000000006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316</v>
      </c>
      <c r="Y110" s="592">
        <f>IFERROR(IF(X110="",0,CEILING((X110/$H110),1)*$H110),"")</f>
        <v>319.5</v>
      </c>
      <c r="Z110" s="36">
        <f>IFERROR(IF(Y110=0,"",ROUNDUP(Y110/H110,0)*0.00902),"")</f>
        <v>0.64041999999999999</v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330.74666666666667</v>
      </c>
      <c r="BN110" s="64">
        <f>IFERROR(Y110*I110/H110,"0")</f>
        <v>334.41</v>
      </c>
      <c r="BO110" s="64">
        <f>IFERROR(1/J110*(X110/H110),"0")</f>
        <v>0.53198653198653201</v>
      </c>
      <c r="BP110" s="64">
        <f>IFERROR(1/J110*(Y110/H110),"0")</f>
        <v>0.53787878787878785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99.111111111111114</v>
      </c>
      <c r="Y112" s="593">
        <f>IFERROR(Y108/H108,"0")+IFERROR(Y109/H109,"0")+IFERROR(Y110/H110,"0")+IFERROR(Y111/H111,"0")</f>
        <v>100</v>
      </c>
      <c r="Z112" s="593">
        <f>IFERROR(IF(Z108="",0,Z108),"0")+IFERROR(IF(Z109="",0,Z109),"0")+IFERROR(IF(Z110="",0,Z110),"0")+IFERROR(IF(Z111="",0,Z111),"0")</f>
        <v>1.1908400000000001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628</v>
      </c>
      <c r="Y113" s="593">
        <f>IFERROR(SUM(Y108:Y111),"0")</f>
        <v>632.70000000000005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142</v>
      </c>
      <c r="Y115" s="592">
        <f>IFERROR(IF(X115="",0,CEILING((X115/$H115),1)*$H115),"")</f>
        <v>151.20000000000002</v>
      </c>
      <c r="Z115" s="36">
        <f>IFERROR(IF(Y115=0,"",ROUNDUP(Y115/H115,0)*0.01898),"")</f>
        <v>0.26572000000000001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147.71944444444443</v>
      </c>
      <c r="BN115" s="64">
        <f>IFERROR(Y115*I115/H115,"0")</f>
        <v>157.29000000000002</v>
      </c>
      <c r="BO115" s="64">
        <f>IFERROR(1/J115*(X115/H115),"0")</f>
        <v>0.2054398148148148</v>
      </c>
      <c r="BP115" s="64">
        <f>IFERROR(1/J115*(Y115/H115),"0")</f>
        <v>0.21875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13.148148148148147</v>
      </c>
      <c r="Y118" s="593">
        <f>IFERROR(Y115/H115,"0")+IFERROR(Y116/H116,"0")+IFERROR(Y117/H117,"0")</f>
        <v>14</v>
      </c>
      <c r="Z118" s="593">
        <f>IFERROR(IF(Z115="",0,Z115),"0")+IFERROR(IF(Z116="",0,Z116),"0")+IFERROR(IF(Z117="",0,Z117),"0")</f>
        <v>0.26572000000000001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142</v>
      </c>
      <c r="Y119" s="593">
        <f>IFERROR(SUM(Y115:Y117),"0")</f>
        <v>151.20000000000002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229</v>
      </c>
      <c r="Y122" s="592">
        <f t="shared" si="21"/>
        <v>235.20000000000002</v>
      </c>
      <c r="Z122" s="36">
        <f>IFERROR(IF(Y122=0,"",ROUNDUP(Y122/H122,0)*0.01898),"")</f>
        <v>0.53144000000000002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242.98535714285714</v>
      </c>
      <c r="BN122" s="64">
        <f t="shared" si="23"/>
        <v>249.56400000000002</v>
      </c>
      <c r="BO122" s="64">
        <f t="shared" si="24"/>
        <v>0.42596726190476186</v>
      </c>
      <c r="BP122" s="64">
        <f t="shared" si="25"/>
        <v>0.4375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398</v>
      </c>
      <c r="Y125" s="592">
        <f t="shared" si="21"/>
        <v>399.6</v>
      </c>
      <c r="Z125" s="36">
        <f>IFERROR(IF(Y125=0,"",ROUNDUP(Y125/H125,0)*0.00651),"")</f>
        <v>0.96348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435.14666666666665</v>
      </c>
      <c r="BN125" s="64">
        <f t="shared" si="23"/>
        <v>436.89600000000002</v>
      </c>
      <c r="BO125" s="64">
        <f t="shared" si="24"/>
        <v>0.8099308099308099</v>
      </c>
      <c r="BP125" s="64">
        <f t="shared" si="25"/>
        <v>0.8131868131868133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174.66931216931215</v>
      </c>
      <c r="Y128" s="593">
        <f>IFERROR(Y121/H121,"0")+IFERROR(Y122/H122,"0")+IFERROR(Y123/H123,"0")+IFERROR(Y124/H124,"0")+IFERROR(Y125/H125,"0")+IFERROR(Y126/H126,"0")+IFERROR(Y127/H127,"0")</f>
        <v>176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1.49492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627</v>
      </c>
      <c r="Y129" s="593">
        <f>IFERROR(SUM(Y121:Y127),"0")</f>
        <v>634.80000000000007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9</v>
      </c>
      <c r="Y171" s="592">
        <f t="shared" si="26"/>
        <v>12.600000000000001</v>
      </c>
      <c r="Z171" s="36">
        <f>IFERROR(IF(Y171=0,"",ROUNDUP(Y171/H171,0)*0.00902),"")</f>
        <v>2.7060000000000001E-2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9.4499999999999993</v>
      </c>
      <c r="BN171" s="64">
        <f t="shared" si="28"/>
        <v>13.230000000000002</v>
      </c>
      <c r="BO171" s="64">
        <f t="shared" si="29"/>
        <v>1.6233766233766232E-2</v>
      </c>
      <c r="BP171" s="64">
        <f t="shared" si="30"/>
        <v>2.2727272727272728E-2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13</v>
      </c>
      <c r="Y172" s="592">
        <f t="shared" si="26"/>
        <v>14.700000000000001</v>
      </c>
      <c r="Z172" s="36">
        <f>IFERROR(IF(Y172=0,"",ROUNDUP(Y172/H172,0)*0.00502),"")</f>
        <v>3.5140000000000005E-2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13.804761904761904</v>
      </c>
      <c r="BN172" s="64">
        <f t="shared" si="28"/>
        <v>15.61</v>
      </c>
      <c r="BO172" s="64">
        <f t="shared" si="29"/>
        <v>2.6455026455026454E-2</v>
      </c>
      <c r="BP172" s="64">
        <f t="shared" si="30"/>
        <v>2.9914529914529919E-2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59</v>
      </c>
      <c r="Y175" s="592">
        <f t="shared" si="26"/>
        <v>60.900000000000006</v>
      </c>
      <c r="Z175" s="36">
        <f>IFERROR(IF(Y175=0,"",ROUNDUP(Y175/H175,0)*0.00502),"")</f>
        <v>0.14558000000000001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61.80952380952381</v>
      </c>
      <c r="BN175" s="64">
        <f t="shared" si="28"/>
        <v>63.800000000000004</v>
      </c>
      <c r="BO175" s="64">
        <f t="shared" si="29"/>
        <v>0.12006512006512007</v>
      </c>
      <c r="BP175" s="64">
        <f t="shared" si="30"/>
        <v>0.12393162393162395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36.428571428571431</v>
      </c>
      <c r="Y178" s="593">
        <f>IFERROR(Y169/H169,"0")+IFERROR(Y170/H170,"0")+IFERROR(Y171/H171,"0")+IFERROR(Y172/H172,"0")+IFERROR(Y173/H173,"0")+IFERROR(Y174/H174,"0")+IFERROR(Y175/H175,"0")+IFERROR(Y176/H176,"0")+IFERROR(Y177/H177,"0")</f>
        <v>39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0.20778000000000002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81</v>
      </c>
      <c r="Y179" s="593">
        <f>IFERROR(SUM(Y169:Y177),"0")</f>
        <v>88.200000000000017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50</v>
      </c>
      <c r="Y202" s="592">
        <f t="shared" ref="Y202:Y209" si="31">IFERROR(IF(X202="",0,CEILING((X202/$H202),1)*$H202),"")</f>
        <v>54</v>
      </c>
      <c r="Z202" s="36">
        <f>IFERROR(IF(Y202=0,"",ROUNDUP(Y202/H202,0)*0.00902),"")</f>
        <v>9.0200000000000002E-2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51.944444444444443</v>
      </c>
      <c r="BN202" s="64">
        <f t="shared" ref="BN202:BN209" si="33">IFERROR(Y202*I202/H202,"0")</f>
        <v>56.099999999999994</v>
      </c>
      <c r="BO202" s="64">
        <f t="shared" ref="BO202:BO209" si="34">IFERROR(1/J202*(X202/H202),"0")</f>
        <v>7.0145903479236812E-2</v>
      </c>
      <c r="BP202" s="64">
        <f t="shared" ref="BP202:BP209" si="35">IFERROR(1/J202*(Y202/H202),"0")</f>
        <v>7.575757575757576E-2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21</v>
      </c>
      <c r="Y203" s="592">
        <f t="shared" si="31"/>
        <v>21.6</v>
      </c>
      <c r="Z203" s="36">
        <f>IFERROR(IF(Y203=0,"",ROUNDUP(Y203/H203,0)*0.00902),"")</f>
        <v>3.6080000000000001E-2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21.816666666666666</v>
      </c>
      <c r="BN203" s="64">
        <f t="shared" si="33"/>
        <v>22.44</v>
      </c>
      <c r="BO203" s="64">
        <f t="shared" si="34"/>
        <v>2.9461279461279462E-2</v>
      </c>
      <c r="BP203" s="64">
        <f t="shared" si="35"/>
        <v>3.0303030303030304E-2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84</v>
      </c>
      <c r="Y205" s="592">
        <f t="shared" si="31"/>
        <v>86.4</v>
      </c>
      <c r="Z205" s="36">
        <f>IFERROR(IF(Y205=0,"",ROUNDUP(Y205/H205,0)*0.00902),"")</f>
        <v>0.14432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87.266666666666666</v>
      </c>
      <c r="BN205" s="64">
        <f t="shared" si="33"/>
        <v>89.76</v>
      </c>
      <c r="BO205" s="64">
        <f t="shared" si="34"/>
        <v>0.11784511784511785</v>
      </c>
      <c r="BP205" s="64">
        <f t="shared" si="35"/>
        <v>0.12121212121212122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52</v>
      </c>
      <c r="Y206" s="592">
        <f t="shared" si="31"/>
        <v>52.2</v>
      </c>
      <c r="Z206" s="36">
        <f>IFERROR(IF(Y206=0,"",ROUNDUP(Y206/H206,0)*0.00502),"")</f>
        <v>0.14558000000000001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55.755555555555553</v>
      </c>
      <c r="BN206" s="64">
        <f t="shared" si="33"/>
        <v>55.970000000000006</v>
      </c>
      <c r="BO206" s="64">
        <f t="shared" si="34"/>
        <v>0.12345679012345681</v>
      </c>
      <c r="BP206" s="64">
        <f t="shared" si="35"/>
        <v>0.12393162393162395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53</v>
      </c>
      <c r="Y207" s="592">
        <f t="shared" si="31"/>
        <v>54</v>
      </c>
      <c r="Z207" s="36">
        <f>IFERROR(IF(Y207=0,"",ROUNDUP(Y207/H207,0)*0.00502),"")</f>
        <v>0.15060000000000001</v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55.944444444444436</v>
      </c>
      <c r="BN207" s="64">
        <f t="shared" si="33"/>
        <v>56.999999999999993</v>
      </c>
      <c r="BO207" s="64">
        <f t="shared" si="34"/>
        <v>0.12583095916429252</v>
      </c>
      <c r="BP207" s="64">
        <f t="shared" si="35"/>
        <v>0.12820512820512822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42</v>
      </c>
      <c r="Y209" s="592">
        <f t="shared" si="31"/>
        <v>43.2</v>
      </c>
      <c r="Z209" s="36">
        <f>IFERROR(IF(Y209=0,"",ROUNDUP(Y209/H209,0)*0.00502),"")</f>
        <v>0.12048</v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44.333333333333329</v>
      </c>
      <c r="BN209" s="64">
        <f t="shared" si="33"/>
        <v>45.6</v>
      </c>
      <c r="BO209" s="64">
        <f t="shared" si="34"/>
        <v>9.9715099715099717E-2</v>
      </c>
      <c r="BP209" s="64">
        <f t="shared" si="35"/>
        <v>0.10256410256410257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110.37037037037037</v>
      </c>
      <c r="Y210" s="593">
        <f>IFERROR(Y202/H202,"0")+IFERROR(Y203/H203,"0")+IFERROR(Y204/H204,"0")+IFERROR(Y205/H205,"0")+IFERROR(Y206/H206,"0")+IFERROR(Y207/H207,"0")+IFERROR(Y208/H208,"0")+IFERROR(Y209/H209,"0")</f>
        <v>113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0.68726000000000009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302</v>
      </c>
      <c r="Y211" s="593">
        <f>IFERROR(SUM(Y202:Y209),"0")</f>
        <v>311.39999999999998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243</v>
      </c>
      <c r="Y215" s="592">
        <f t="shared" si="36"/>
        <v>243.59999999999997</v>
      </c>
      <c r="Z215" s="36">
        <f>IFERROR(IF(Y215=0,"",ROUNDUP(Y215/H215,0)*0.01898),"")</f>
        <v>0.53144000000000002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257.49620689655171</v>
      </c>
      <c r="BN215" s="64">
        <f t="shared" si="38"/>
        <v>258.13199999999995</v>
      </c>
      <c r="BO215" s="64">
        <f t="shared" si="39"/>
        <v>0.43642241379310348</v>
      </c>
      <c r="BP215" s="64">
        <f t="shared" si="40"/>
        <v>0.4375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53</v>
      </c>
      <c r="Y216" s="592">
        <f t="shared" si="36"/>
        <v>55.199999999999996</v>
      </c>
      <c r="Z216" s="36">
        <f t="shared" ref="Z216:Z221" si="41">IFERROR(IF(Y216=0,"",ROUNDUP(Y216/H216,0)*0.00651),"")</f>
        <v>0.14973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58.962499999999999</v>
      </c>
      <c r="BN216" s="64">
        <f t="shared" si="38"/>
        <v>61.41</v>
      </c>
      <c r="BO216" s="64">
        <f t="shared" si="39"/>
        <v>0.12133699633699636</v>
      </c>
      <c r="BP216" s="64">
        <f t="shared" si="40"/>
        <v>0.1263736263736264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276</v>
      </c>
      <c r="Y218" s="592">
        <f t="shared" si="36"/>
        <v>276</v>
      </c>
      <c r="Z218" s="36">
        <f t="shared" si="41"/>
        <v>0.74865000000000004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304.98</v>
      </c>
      <c r="BN218" s="64">
        <f t="shared" si="38"/>
        <v>304.98</v>
      </c>
      <c r="BO218" s="64">
        <f t="shared" si="39"/>
        <v>0.63186813186813195</v>
      </c>
      <c r="BP218" s="64">
        <f t="shared" si="40"/>
        <v>0.63186813186813195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212</v>
      </c>
      <c r="Y219" s="592">
        <f t="shared" si="36"/>
        <v>213.6</v>
      </c>
      <c r="Z219" s="36">
        <f t="shared" si="41"/>
        <v>0.57938999999999996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234.26000000000002</v>
      </c>
      <c r="BN219" s="64">
        <f t="shared" si="38"/>
        <v>236.02800000000002</v>
      </c>
      <c r="BO219" s="64">
        <f t="shared" si="39"/>
        <v>0.48534798534798546</v>
      </c>
      <c r="BP219" s="64">
        <f t="shared" si="40"/>
        <v>0.48901098901098905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49</v>
      </c>
      <c r="Y221" s="592">
        <f t="shared" si="36"/>
        <v>50.4</v>
      </c>
      <c r="Z221" s="36">
        <f t="shared" si="41"/>
        <v>0.13671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54.267499999999998</v>
      </c>
      <c r="BN221" s="64">
        <f t="shared" si="38"/>
        <v>55.818000000000005</v>
      </c>
      <c r="BO221" s="64">
        <f t="shared" si="39"/>
        <v>0.1121794871794872</v>
      </c>
      <c r="BP221" s="64">
        <f t="shared" si="40"/>
        <v>0.11538461538461539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273.76436781609198</v>
      </c>
      <c r="Y222" s="593">
        <f>IFERROR(Y213/H213,"0")+IFERROR(Y214/H214,"0")+IFERROR(Y215/H215,"0")+IFERROR(Y216/H216,"0")+IFERROR(Y217/H217,"0")+IFERROR(Y218/H218,"0")+IFERROR(Y219/H219,"0")+IFERROR(Y220/H220,"0")+IFERROR(Y221/H221,"0")</f>
        <v>276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2.1459199999999998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833</v>
      </c>
      <c r="Y223" s="593">
        <f>IFERROR(SUM(Y213:Y221),"0")</f>
        <v>838.8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26</v>
      </c>
      <c r="Y225" s="592">
        <f>IFERROR(IF(X225="",0,CEILING((X225/$H225),1)*$H225),"")</f>
        <v>26.4</v>
      </c>
      <c r="Z225" s="36">
        <f>IFERROR(IF(Y225=0,"",ROUNDUP(Y225/H225,0)*0.00651),"")</f>
        <v>7.1610000000000007E-2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28.73</v>
      </c>
      <c r="BN225" s="64">
        <f>IFERROR(Y225*I225/H225,"0")</f>
        <v>29.172000000000001</v>
      </c>
      <c r="BO225" s="64">
        <f>IFERROR(1/J225*(X225/H225),"0")</f>
        <v>5.9523809523809534E-2</v>
      </c>
      <c r="BP225" s="64">
        <f>IFERROR(1/J225*(Y225/H225),"0")</f>
        <v>6.0439560439560447E-2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52</v>
      </c>
      <c r="Y226" s="592">
        <f>IFERROR(IF(X226="",0,CEILING((X226/$H226),1)*$H226),"")</f>
        <v>52.8</v>
      </c>
      <c r="Z226" s="36">
        <f>IFERROR(IF(Y226=0,"",ROUNDUP(Y226/H226,0)*0.00651),"")</f>
        <v>0.14322000000000001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57.46</v>
      </c>
      <c r="BN226" s="64">
        <f>IFERROR(Y226*I226/H226,"0")</f>
        <v>58.344000000000001</v>
      </c>
      <c r="BO226" s="64">
        <f>IFERROR(1/J226*(X226/H226),"0")</f>
        <v>0.11904761904761907</v>
      </c>
      <c r="BP226" s="64">
        <f>IFERROR(1/J226*(Y226/H226),"0")</f>
        <v>0.12087912087912089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32.5</v>
      </c>
      <c r="Y227" s="593">
        <f>IFERROR(Y225/H225,"0")+IFERROR(Y226/H226,"0")</f>
        <v>33</v>
      </c>
      <c r="Z227" s="593">
        <f>IFERROR(IF(Z225="",0,Z225),"0")+IFERROR(IF(Z226="",0,Z226),"0")</f>
        <v>0.21483000000000002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78</v>
      </c>
      <c r="Y228" s="593">
        <f>IFERROR(SUM(Y225:Y226),"0")</f>
        <v>79.199999999999989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97</v>
      </c>
      <c r="Y280" s="592">
        <f>IFERROR(IF(X280="",0,CEILING((X280/$H280),1)*$H280),"")</f>
        <v>98.399999999999991</v>
      </c>
      <c r="Z280" s="36">
        <f>IFERROR(IF(Y280=0,"",ROUNDUP(Y280/H280,0)*0.00651),"")</f>
        <v>0.26690999999999998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104.27500000000001</v>
      </c>
      <c r="BN280" s="64">
        <f>IFERROR(Y280*I280/H280,"0")</f>
        <v>105.78</v>
      </c>
      <c r="BO280" s="64">
        <f>IFERROR(1/J280*(X280/H280),"0")</f>
        <v>0.22206959706959711</v>
      </c>
      <c r="BP280" s="64">
        <f>IFERROR(1/J280*(Y280/H280),"0")</f>
        <v>0.22527472527472528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40.416666666666671</v>
      </c>
      <c r="Y281" s="593">
        <f>IFERROR(Y278/H278,"0")+IFERROR(Y279/H279,"0")+IFERROR(Y280/H280,"0")</f>
        <v>41</v>
      </c>
      <c r="Z281" s="593">
        <f>IFERROR(IF(Z278="",0,Z278),"0")+IFERROR(IF(Z279="",0,Z279),"0")+IFERROR(IF(Z280="",0,Z280),"0")</f>
        <v>0.26690999999999998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97</v>
      </c>
      <c r="Y282" s="593">
        <f>IFERROR(SUM(Y278:Y280),"0")</f>
        <v>98.399999999999991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395</v>
      </c>
      <c r="Y335" s="592">
        <f>IFERROR(IF(X335="",0,CEILING((X335/$H335),1)*$H335),"")</f>
        <v>397.8</v>
      </c>
      <c r="Z335" s="36">
        <f>IFERROR(IF(Y335=0,"",ROUNDUP(Y335/H335,0)*0.01898),"")</f>
        <v>0.96798000000000006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421.28269230769234</v>
      </c>
      <c r="BN335" s="64">
        <f>IFERROR(Y335*I335/H335,"0")</f>
        <v>424.26900000000012</v>
      </c>
      <c r="BO335" s="64">
        <f>IFERROR(1/J335*(X335/H335),"0")</f>
        <v>0.79126602564102566</v>
      </c>
      <c r="BP335" s="64">
        <f>IFERROR(1/J335*(Y335/H335),"0")</f>
        <v>0.796875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50.641025641025642</v>
      </c>
      <c r="Y337" s="593">
        <f>IFERROR(Y334/H334,"0")+IFERROR(Y335/H335,"0")+IFERROR(Y336/H336,"0")</f>
        <v>51</v>
      </c>
      <c r="Z337" s="593">
        <f>IFERROR(IF(Z334="",0,Z334),"0")+IFERROR(IF(Z335="",0,Z335),"0")+IFERROR(IF(Z336="",0,Z336),"0")</f>
        <v>0.96798000000000006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395</v>
      </c>
      <c r="Y338" s="593">
        <f>IFERROR(SUM(Y334:Y336),"0")</f>
        <v>397.8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28</v>
      </c>
      <c r="Y342" s="592">
        <f>IFERROR(IF(X342="",0,CEILING((X342/$H342),1)*$H342),"")</f>
        <v>28.049999999999997</v>
      </c>
      <c r="Z342" s="36">
        <f>IFERROR(IF(Y342=0,"",ROUNDUP(Y342/H342,0)*0.00651),"")</f>
        <v>7.1610000000000007E-2</v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32.447058823529417</v>
      </c>
      <c r="BN342" s="64">
        <f>IFERROR(Y342*I342/H342,"0")</f>
        <v>32.505000000000003</v>
      </c>
      <c r="BO342" s="64">
        <f>IFERROR(1/J342*(X342/H342),"0")</f>
        <v>6.0331825037707398E-2</v>
      </c>
      <c r="BP342" s="64">
        <f>IFERROR(1/J342*(Y342/H342),"0")</f>
        <v>6.0439560439560447E-2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37</v>
      </c>
      <c r="Y343" s="592">
        <f>IFERROR(IF(X343="",0,CEILING((X343/$H343),1)*$H343),"")</f>
        <v>38.25</v>
      </c>
      <c r="Z343" s="36">
        <f>IFERROR(IF(Y343=0,"",ROUNDUP(Y343/H343,0)*0.00651),"")</f>
        <v>9.7650000000000001E-2</v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41.788235294117648</v>
      </c>
      <c r="BN343" s="64">
        <f>IFERROR(Y343*I343/H343,"0")</f>
        <v>43.2</v>
      </c>
      <c r="BO343" s="64">
        <f>IFERROR(1/J343*(X343/H343),"0")</f>
        <v>7.9724197371256217E-2</v>
      </c>
      <c r="BP343" s="64">
        <f>IFERROR(1/J343*(Y343/H343),"0")</f>
        <v>8.241758241758243E-2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25.490196078431374</v>
      </c>
      <c r="Y344" s="593">
        <f>IFERROR(Y340/H340,"0")+IFERROR(Y341/H341,"0")+IFERROR(Y342/H342,"0")+IFERROR(Y343/H343,"0")</f>
        <v>26</v>
      </c>
      <c r="Z344" s="593">
        <f>IFERROR(IF(Z340="",0,Z340),"0")+IFERROR(IF(Z341="",0,Z341),"0")+IFERROR(IF(Z342="",0,Z342),"0")+IFERROR(IF(Z343="",0,Z343),"0")</f>
        <v>0.16926000000000002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65</v>
      </c>
      <c r="Y345" s="593">
        <f>IFERROR(SUM(Y340:Y343),"0")</f>
        <v>66.3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4</v>
      </c>
      <c r="Y354" s="592">
        <f>IFERROR(IF(X354="",0,CEILING((X354/$H354),1)*$H354),"")</f>
        <v>5.4</v>
      </c>
      <c r="Z354" s="36">
        <f>IFERROR(IF(Y354=0,"",ROUNDUP(Y354/H354,0)*0.00651),"")</f>
        <v>1.9529999999999999E-2</v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4.5066666666666668</v>
      </c>
      <c r="BN354" s="64">
        <f>IFERROR(Y354*I354/H354,"0")</f>
        <v>6.0839999999999996</v>
      </c>
      <c r="BO354" s="64">
        <f>IFERROR(1/J354*(X354/H354),"0")</f>
        <v>1.2210012210012212E-2</v>
      </c>
      <c r="BP354" s="64">
        <f>IFERROR(1/J354*(Y354/H354),"0")</f>
        <v>1.6483516483516484E-2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2.2222222222222223</v>
      </c>
      <c r="Y355" s="593">
        <f>IFERROR(Y354/H354,"0")</f>
        <v>3</v>
      </c>
      <c r="Z355" s="593">
        <f>IFERROR(IF(Z354="",0,Z354),"0")</f>
        <v>1.9529999999999999E-2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4</v>
      </c>
      <c r="Y356" s="593">
        <f>IFERROR(SUM(Y354:Y354),"0")</f>
        <v>5.4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285</v>
      </c>
      <c r="Y366" s="592">
        <f t="shared" ref="Y366:Y372" si="57">IFERROR(IF(X366="",0,CEILING((X366/$H366),1)*$H366),"")</f>
        <v>285</v>
      </c>
      <c r="Z366" s="36">
        <f>IFERROR(IF(Y366=0,"",ROUNDUP(Y366/H366,0)*0.02175),"")</f>
        <v>0.41324999999999995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294.12</v>
      </c>
      <c r="BN366" s="64">
        <f t="shared" ref="BN366:BN372" si="59">IFERROR(Y366*I366/H366,"0")</f>
        <v>294.12</v>
      </c>
      <c r="BO366" s="64">
        <f t="shared" ref="BO366:BO372" si="60">IFERROR(1/J366*(X366/H366),"0")</f>
        <v>0.39583333333333331</v>
      </c>
      <c r="BP366" s="64">
        <f t="shared" ref="BP366:BP372" si="61">IFERROR(1/J366*(Y366/H366),"0")</f>
        <v>0.39583333333333331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367</v>
      </c>
      <c r="Y367" s="592">
        <f t="shared" si="57"/>
        <v>375</v>
      </c>
      <c r="Z367" s="36">
        <f>IFERROR(IF(Y367=0,"",ROUNDUP(Y367/H367,0)*0.02175),"")</f>
        <v>0.54374999999999996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378.74399999999997</v>
      </c>
      <c r="BN367" s="64">
        <f t="shared" si="59"/>
        <v>387</v>
      </c>
      <c r="BO367" s="64">
        <f t="shared" si="60"/>
        <v>0.50972222222222219</v>
      </c>
      <c r="BP367" s="64">
        <f t="shared" si="61"/>
        <v>0.52083333333333326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321</v>
      </c>
      <c r="Y369" s="592">
        <f t="shared" si="57"/>
        <v>330</v>
      </c>
      <c r="Z369" s="36">
        <f>IFERROR(IF(Y369=0,"",ROUNDUP(Y369/H369,0)*0.02175),"")</f>
        <v>0.47849999999999998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331.27199999999999</v>
      </c>
      <c r="BN369" s="64">
        <f t="shared" si="59"/>
        <v>340.56000000000006</v>
      </c>
      <c r="BO369" s="64">
        <f t="shared" si="60"/>
        <v>0.4458333333333333</v>
      </c>
      <c r="BP369" s="64">
        <f t="shared" si="61"/>
        <v>0.45833333333333331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64.866666666666674</v>
      </c>
      <c r="Y373" s="593">
        <f>IFERROR(Y366/H366,"0")+IFERROR(Y367/H367,"0")+IFERROR(Y368/H368,"0")+IFERROR(Y369/H369,"0")+IFERROR(Y370/H370,"0")+IFERROR(Y371/H371,"0")+IFERROR(Y372/H372,"0")</f>
        <v>66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1.4354999999999998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973</v>
      </c>
      <c r="Y374" s="593">
        <f>IFERROR(SUM(Y366:Y372),"0")</f>
        <v>990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395</v>
      </c>
      <c r="Y376" s="592">
        <f>IFERROR(IF(X376="",0,CEILING((X376/$H376),1)*$H376),"")</f>
        <v>405</v>
      </c>
      <c r="Z376" s="36">
        <f>IFERROR(IF(Y376=0,"",ROUNDUP(Y376/H376,0)*0.02175),"")</f>
        <v>0.58724999999999994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407.64000000000004</v>
      </c>
      <c r="BN376" s="64">
        <f>IFERROR(Y376*I376/H376,"0")</f>
        <v>417.96000000000004</v>
      </c>
      <c r="BO376" s="64">
        <f>IFERROR(1/J376*(X376/H376),"0")</f>
        <v>0.54861111111111105</v>
      </c>
      <c r="BP376" s="64">
        <f>IFERROR(1/J376*(Y376/H376),"0")</f>
        <v>0.5625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26.333333333333332</v>
      </c>
      <c r="Y378" s="593">
        <f>IFERROR(Y376/H376,"0")+IFERROR(Y377/H377,"0")</f>
        <v>27</v>
      </c>
      <c r="Z378" s="593">
        <f>IFERROR(IF(Z376="",0,Z376),"0")+IFERROR(IF(Z377="",0,Z377),"0")</f>
        <v>0.58724999999999994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395</v>
      </c>
      <c r="Y379" s="593">
        <f>IFERROR(SUM(Y376:Y377),"0")</f>
        <v>405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1139</v>
      </c>
      <c r="Y402" s="592">
        <f>IFERROR(IF(X402="",0,CEILING((X402/$H402),1)*$H402),"")</f>
        <v>1143</v>
      </c>
      <c r="Z402" s="36">
        <f>IFERROR(IF(Y402=0,"",ROUNDUP(Y402/H402,0)*0.01898),"")</f>
        <v>2.41046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1204.6823333333332</v>
      </c>
      <c r="BN402" s="64">
        <f>IFERROR(Y402*I402/H402,"0")</f>
        <v>1208.913</v>
      </c>
      <c r="BO402" s="64">
        <f>IFERROR(1/J402*(X402/H402),"0")</f>
        <v>1.9774305555555556</v>
      </c>
      <c r="BP402" s="64">
        <f>IFERROR(1/J402*(Y402/H402),"0")</f>
        <v>1.984375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126.55555555555556</v>
      </c>
      <c r="Y405" s="593">
        <f>IFERROR(Y402/H402,"0")+IFERROR(Y403/H403,"0")+IFERROR(Y404/H404,"0")</f>
        <v>127</v>
      </c>
      <c r="Z405" s="593">
        <f>IFERROR(IF(Z402="",0,Z402),"0")+IFERROR(IF(Z403="",0,Z403),"0")+IFERROR(IF(Z404="",0,Z404),"0")</f>
        <v>2.41046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1139</v>
      </c>
      <c r="Y406" s="593">
        <f>IFERROR(SUM(Y402:Y404),"0")</f>
        <v>1143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90</v>
      </c>
      <c r="Y457" s="592">
        <f t="shared" ref="Y457:Y469" si="68">IFERROR(IF(X457="",0,CEILING((X457/$H457),1)*$H457),"")</f>
        <v>95.04</v>
      </c>
      <c r="Z457" s="36">
        <f t="shared" ref="Z457:Z462" si="69">IFERROR(IF(Y457=0,"",ROUNDUP(Y457/H457,0)*0.01196),"")</f>
        <v>0.21528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96.136363636363626</v>
      </c>
      <c r="BN457" s="64">
        <f t="shared" ref="BN457:BN469" si="71">IFERROR(Y457*I457/H457,"0")</f>
        <v>101.52000000000001</v>
      </c>
      <c r="BO457" s="64">
        <f t="shared" ref="BO457:BO469" si="72">IFERROR(1/J457*(X457/H457),"0")</f>
        <v>0.16389860139860138</v>
      </c>
      <c r="BP457" s="64">
        <f t="shared" ref="BP457:BP469" si="73">IFERROR(1/J457*(Y457/H457),"0")</f>
        <v>0.17307692307692307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595</v>
      </c>
      <c r="Y459" s="592">
        <f t="shared" si="68"/>
        <v>596.64</v>
      </c>
      <c r="Z459" s="36">
        <f t="shared" si="69"/>
        <v>1.35148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635.56818181818176</v>
      </c>
      <c r="BN459" s="64">
        <f t="shared" si="71"/>
        <v>637.31999999999994</v>
      </c>
      <c r="BO459" s="64">
        <f t="shared" si="72"/>
        <v>1.0835518648018649</v>
      </c>
      <c r="BP459" s="64">
        <f t="shared" si="73"/>
        <v>1.0865384615384615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864</v>
      </c>
      <c r="Y461" s="592">
        <f t="shared" si="68"/>
        <v>865.92000000000007</v>
      </c>
      <c r="Z461" s="36">
        <f t="shared" si="69"/>
        <v>1.9614400000000001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922.90909090909088</v>
      </c>
      <c r="BN461" s="64">
        <f t="shared" si="71"/>
        <v>924.96</v>
      </c>
      <c r="BO461" s="64">
        <f t="shared" si="72"/>
        <v>1.5734265734265733</v>
      </c>
      <c r="BP461" s="64">
        <f t="shared" si="73"/>
        <v>1.5769230769230771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97</v>
      </c>
      <c r="Y464" s="592">
        <f t="shared" si="68"/>
        <v>97.2</v>
      </c>
      <c r="Z464" s="36">
        <f>IFERROR(IF(Y464=0,"",ROUNDUP(Y464/H464,0)*0.00902),"")</f>
        <v>0.24354000000000001</v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102.65833333333333</v>
      </c>
      <c r="BN464" s="64">
        <f t="shared" si="71"/>
        <v>102.86999999999999</v>
      </c>
      <c r="BO464" s="64">
        <f t="shared" si="72"/>
        <v>0.20412457912457913</v>
      </c>
      <c r="BP464" s="64">
        <f t="shared" si="73"/>
        <v>0.20454545454545456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320.31565656565658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322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3.7717399999999999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1646</v>
      </c>
      <c r="Y471" s="593">
        <f>IFERROR(SUM(Y457:Y469),"0")</f>
        <v>1654.8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792</v>
      </c>
      <c r="Y473" s="592">
        <f>IFERROR(IF(X473="",0,CEILING((X473/$H473),1)*$H473),"")</f>
        <v>792</v>
      </c>
      <c r="Z473" s="36">
        <f>IFERROR(IF(Y473=0,"",ROUNDUP(Y473/H473,0)*0.01196),"")</f>
        <v>1.794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846</v>
      </c>
      <c r="BN473" s="64">
        <f>IFERROR(Y473*I473/H473,"0")</f>
        <v>846</v>
      </c>
      <c r="BO473" s="64">
        <f>IFERROR(1/J473*(X473/H473),"0")</f>
        <v>1.4423076923076923</v>
      </c>
      <c r="BP473" s="64">
        <f>IFERROR(1/J473*(Y473/H473),"0")</f>
        <v>1.4423076923076923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158</v>
      </c>
      <c r="Y475" s="592">
        <f>IFERROR(IF(X475="",0,CEILING((X475/$H475),1)*$H475),"")</f>
        <v>158.4</v>
      </c>
      <c r="Z475" s="36">
        <f>IFERROR(IF(Y475=0,"",ROUNDUP(Y475/H475,0)*0.00902),"")</f>
        <v>0.29766000000000004</v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228.11250000000001</v>
      </c>
      <c r="BN475" s="64">
        <f>IFERROR(Y475*I475/H475,"0")</f>
        <v>228.69</v>
      </c>
      <c r="BO475" s="64">
        <f>IFERROR(1/J475*(X475/H475),"0")</f>
        <v>0.24936868686868691</v>
      </c>
      <c r="BP475" s="64">
        <f>IFERROR(1/J475*(Y475/H475),"0")</f>
        <v>0.25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182.91666666666669</v>
      </c>
      <c r="Y476" s="593">
        <f>IFERROR(Y473/H473,"0")+IFERROR(Y474/H474,"0")+IFERROR(Y475/H475,"0")</f>
        <v>183</v>
      </c>
      <c r="Z476" s="593">
        <f>IFERROR(IF(Z473="",0,Z473),"0")+IFERROR(IF(Z474="",0,Z474),"0")+IFERROR(IF(Z475="",0,Z475),"0")</f>
        <v>2.0916600000000001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950</v>
      </c>
      <c r="Y477" s="593">
        <f>IFERROR(SUM(Y473:Y475),"0")</f>
        <v>950.4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330</v>
      </c>
      <c r="Y479" s="592">
        <f t="shared" ref="Y479:Y486" si="74">IFERROR(IF(X479="",0,CEILING((X479/$H479),1)*$H479),"")</f>
        <v>332.64000000000004</v>
      </c>
      <c r="Z479" s="36">
        <f>IFERROR(IF(Y479=0,"",ROUNDUP(Y479/H479,0)*0.01196),"")</f>
        <v>0.75348000000000004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352.49999999999994</v>
      </c>
      <c r="BN479" s="64">
        <f t="shared" ref="BN479:BN486" si="76">IFERROR(Y479*I479/H479,"0")</f>
        <v>355.32000000000005</v>
      </c>
      <c r="BO479" s="64">
        <f t="shared" ref="BO479:BO486" si="77">IFERROR(1/J479*(X479/H479),"0")</f>
        <v>0.60096153846153855</v>
      </c>
      <c r="BP479" s="64">
        <f t="shared" ref="BP479:BP486" si="78">IFERROR(1/J479*(Y479/H479),"0")</f>
        <v>0.60576923076923084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401</v>
      </c>
      <c r="Y480" s="592">
        <f t="shared" si="74"/>
        <v>401.28000000000003</v>
      </c>
      <c r="Z480" s="36">
        <f>IFERROR(IF(Y480=0,"",ROUNDUP(Y480/H480,0)*0.01196),"")</f>
        <v>0.90895999999999999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428.34090909090907</v>
      </c>
      <c r="BN480" s="64">
        <f t="shared" si="76"/>
        <v>428.64</v>
      </c>
      <c r="BO480" s="64">
        <f t="shared" si="77"/>
        <v>0.73025932400932392</v>
      </c>
      <c r="BP480" s="64">
        <f t="shared" si="78"/>
        <v>0.73076923076923084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493</v>
      </c>
      <c r="Y481" s="592">
        <f t="shared" si="74"/>
        <v>496.32000000000005</v>
      </c>
      <c r="Z481" s="36">
        <f>IFERROR(IF(Y481=0,"",ROUNDUP(Y481/H481,0)*0.01196),"")</f>
        <v>1.1242399999999999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526.61363636363637</v>
      </c>
      <c r="BN481" s="64">
        <f t="shared" si="76"/>
        <v>530.16</v>
      </c>
      <c r="BO481" s="64">
        <f t="shared" si="77"/>
        <v>0.89780011655011649</v>
      </c>
      <c r="BP481" s="64">
        <f t="shared" si="78"/>
        <v>0.90384615384615385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231.81818181818181</v>
      </c>
      <c r="Y487" s="593">
        <f>IFERROR(Y479/H479,"0")+IFERROR(Y480/H480,"0")+IFERROR(Y481/H481,"0")+IFERROR(Y482/H482,"0")+IFERROR(Y483/H483,"0")+IFERROR(Y484/H484,"0")+IFERROR(Y485/H485,"0")+IFERROR(Y486/H486,"0")</f>
        <v>233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2.78668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1224</v>
      </c>
      <c r="Y488" s="593">
        <f>IFERROR(SUM(Y479:Y486),"0")</f>
        <v>1230.2400000000002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10638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10775.039999999999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11343.862333931282</v>
      </c>
      <c r="Y537" s="593">
        <f>IFERROR(SUM(BN22:BN533),"0")</f>
        <v>11488.343000000001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19</v>
      </c>
      <c r="Y538" s="38">
        <f>ROUNDUP(SUM(BP22:BP533),0)</f>
        <v>19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11818.862333931282</v>
      </c>
      <c r="Y539" s="593">
        <f>GrossWeightTotalR+PalletQtyTotalR*25</f>
        <v>11963.343000000001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1933.0962370361965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1957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22.776019999999999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1.2</v>
      </c>
      <c r="C546" s="46">
        <f>IFERROR(Y41*1,"0")+IFERROR(Y42*1,"0")+IFERROR(Y43*1,"0")+IFERROR(Y44*1,"0")+IFERROR(Y48*1,"0")</f>
        <v>248.4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345.6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502.2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1418.7000000000003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88.200000000000017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1229.4000000000001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98.399999999999991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464.1</v>
      </c>
      <c r="U546" s="46">
        <f>IFERROR(Y354*1,"0")+IFERROR(Y358*1,"0")+IFERROR(Y359*1,"0")+IFERROR(Y360*1,"0")</f>
        <v>5.4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1395</v>
      </c>
      <c r="W546" s="46">
        <f>IFERROR(Y391*1,"0")+IFERROR(Y392*1,"0")+IFERROR(Y393*1,"0")+IFERROR(Y394*1,"0")+IFERROR(Y398*1,"0")+IFERROR(Y402*1,"0")+IFERROR(Y403*1,"0")+IFERROR(Y404*1,"0")+IFERROR(Y408*1,"0")</f>
        <v>1143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3835.4400000000005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2025-05-22T07:56:38Z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