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"/>
    </mc:Choice>
  </mc:AlternateContent>
  <xr:revisionPtr revIDLastSave="0" documentId="13_ncr:1_{4F468531-6F0F-4DDB-AF69-975AFF3BBF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6" i="1"/>
  <c r="S5" i="1"/>
  <c r="R5" i="1" l="1"/>
  <c r="AJ5" i="1"/>
  <c r="Q81" i="1"/>
  <c r="Q80" i="1"/>
  <c r="Q23" i="1"/>
  <c r="Q16" i="1"/>
  <c r="Q11" i="1"/>
  <c r="Q14" i="1"/>
  <c r="Q15" i="1"/>
  <c r="Q20" i="1"/>
  <c r="Q25" i="1"/>
  <c r="Q27" i="1"/>
  <c r="Q29" i="1"/>
  <c r="Q37" i="1"/>
  <c r="Q38" i="1"/>
  <c r="Q39" i="1"/>
  <c r="Q44" i="1"/>
  <c r="Q48" i="1"/>
  <c r="Q49" i="1"/>
  <c r="Q51" i="1"/>
  <c r="Q53" i="1"/>
  <c r="Q56" i="1"/>
  <c r="Q59" i="1"/>
  <c r="Q60" i="1"/>
  <c r="Q65" i="1"/>
  <c r="Q66" i="1"/>
  <c r="Q68" i="1"/>
  <c r="Q69" i="1"/>
  <c r="Q70" i="1"/>
  <c r="Q71" i="1"/>
  <c r="Q72" i="1"/>
  <c r="Q73" i="1"/>
  <c r="Q76" i="1"/>
  <c r="Q77" i="1"/>
  <c r="Q78" i="1"/>
  <c r="Q83" i="1"/>
  <c r="Q86" i="1"/>
  <c r="Q87" i="1"/>
  <c r="Q89" i="1"/>
  <c r="Q90" i="1"/>
  <c r="Q91" i="1"/>
  <c r="Q94" i="1"/>
  <c r="Q95" i="1"/>
  <c r="Q96" i="1"/>
  <c r="Q97" i="1"/>
  <c r="Q98" i="1"/>
  <c r="Q99" i="1"/>
  <c r="Q100" i="1"/>
  <c r="Q101" i="1"/>
  <c r="Q6" i="1"/>
  <c r="L90" i="1" l="1"/>
  <c r="O90" i="1" s="1"/>
  <c r="V90" i="1" s="1"/>
  <c r="K90" i="1"/>
  <c r="L7" i="1"/>
  <c r="O7" i="1" s="1"/>
  <c r="L8" i="1"/>
  <c r="O8" i="1" s="1"/>
  <c r="L9" i="1"/>
  <c r="O9" i="1" s="1"/>
  <c r="L10" i="1"/>
  <c r="O10" i="1" s="1"/>
  <c r="L11" i="1"/>
  <c r="O11" i="1" s="1"/>
  <c r="V11" i="1" s="1"/>
  <c r="L12" i="1"/>
  <c r="O12" i="1" s="1"/>
  <c r="P12" i="1" s="1"/>
  <c r="Q12" i="1" s="1"/>
  <c r="L13" i="1"/>
  <c r="O13" i="1" s="1"/>
  <c r="P13" i="1" s="1"/>
  <c r="Q13" i="1" s="1"/>
  <c r="L14" i="1"/>
  <c r="O14" i="1" s="1"/>
  <c r="V14" i="1" s="1"/>
  <c r="L15" i="1"/>
  <c r="O15" i="1" s="1"/>
  <c r="V15" i="1" s="1"/>
  <c r="L16" i="1"/>
  <c r="O16" i="1" s="1"/>
  <c r="V16" i="1" s="1"/>
  <c r="L17" i="1"/>
  <c r="O17" i="1" s="1"/>
  <c r="L18" i="1"/>
  <c r="O18" i="1" s="1"/>
  <c r="L19" i="1"/>
  <c r="O19" i="1" s="1"/>
  <c r="L20" i="1"/>
  <c r="O20" i="1" s="1"/>
  <c r="V20" i="1" s="1"/>
  <c r="L21" i="1"/>
  <c r="O21" i="1" s="1"/>
  <c r="P21" i="1" s="1"/>
  <c r="Q21" i="1" s="1"/>
  <c r="L22" i="1"/>
  <c r="O22" i="1" s="1"/>
  <c r="P22" i="1" s="1"/>
  <c r="Q22" i="1" s="1"/>
  <c r="L23" i="1"/>
  <c r="O23" i="1" s="1"/>
  <c r="P23" i="1" s="1"/>
  <c r="L24" i="1"/>
  <c r="O24" i="1" s="1"/>
  <c r="P24" i="1" s="1"/>
  <c r="Q24" i="1" s="1"/>
  <c r="L25" i="1"/>
  <c r="O25" i="1" s="1"/>
  <c r="V25" i="1" s="1"/>
  <c r="L26" i="1"/>
  <c r="O26" i="1" s="1"/>
  <c r="L27" i="1"/>
  <c r="O27" i="1" s="1"/>
  <c r="V27" i="1" s="1"/>
  <c r="L28" i="1"/>
  <c r="O28" i="1" s="1"/>
  <c r="L29" i="1"/>
  <c r="O29" i="1" s="1"/>
  <c r="V29" i="1" s="1"/>
  <c r="L30" i="1"/>
  <c r="O30" i="1" s="1"/>
  <c r="P30" i="1" s="1"/>
  <c r="Q30" i="1" s="1"/>
  <c r="L31" i="1"/>
  <c r="O31" i="1" s="1"/>
  <c r="P31" i="1" s="1"/>
  <c r="Q31" i="1" s="1"/>
  <c r="L32" i="1"/>
  <c r="O32" i="1" s="1"/>
  <c r="P32" i="1" s="1"/>
  <c r="Q32" i="1" s="1"/>
  <c r="L33" i="1"/>
  <c r="O33" i="1" s="1"/>
  <c r="P33" i="1" s="1"/>
  <c r="Q33" i="1" s="1"/>
  <c r="L34" i="1"/>
  <c r="O34" i="1" s="1"/>
  <c r="P34" i="1" s="1"/>
  <c r="Q34" i="1" s="1"/>
  <c r="L35" i="1"/>
  <c r="O35" i="1" s="1"/>
  <c r="P35" i="1" s="1"/>
  <c r="Q35" i="1" s="1"/>
  <c r="L36" i="1"/>
  <c r="O36" i="1" s="1"/>
  <c r="P36" i="1" s="1"/>
  <c r="Q36" i="1" s="1"/>
  <c r="L37" i="1"/>
  <c r="O37" i="1" s="1"/>
  <c r="V37" i="1" s="1"/>
  <c r="L38" i="1"/>
  <c r="O38" i="1" s="1"/>
  <c r="V38" i="1" s="1"/>
  <c r="L39" i="1"/>
  <c r="O39" i="1" s="1"/>
  <c r="V39" i="1" s="1"/>
  <c r="L40" i="1"/>
  <c r="O40" i="1" s="1"/>
  <c r="L41" i="1"/>
  <c r="O41" i="1" s="1"/>
  <c r="P41" i="1" s="1"/>
  <c r="Q41" i="1" s="1"/>
  <c r="L42" i="1"/>
  <c r="O42" i="1" s="1"/>
  <c r="L43" i="1"/>
  <c r="O43" i="1" s="1"/>
  <c r="L44" i="1"/>
  <c r="O44" i="1" s="1"/>
  <c r="V44" i="1" s="1"/>
  <c r="L45" i="1"/>
  <c r="O45" i="1" s="1"/>
  <c r="L46" i="1"/>
  <c r="O46" i="1" s="1"/>
  <c r="L47" i="1"/>
  <c r="O47" i="1" s="1"/>
  <c r="P47" i="1" s="1"/>
  <c r="Q47" i="1" s="1"/>
  <c r="L48" i="1"/>
  <c r="O48" i="1" s="1"/>
  <c r="V48" i="1" s="1"/>
  <c r="L49" i="1"/>
  <c r="O49" i="1" s="1"/>
  <c r="V49" i="1" s="1"/>
  <c r="L50" i="1"/>
  <c r="O50" i="1" s="1"/>
  <c r="P50" i="1" s="1"/>
  <c r="Q50" i="1" s="1"/>
  <c r="L51" i="1"/>
  <c r="O51" i="1" s="1"/>
  <c r="V51" i="1" s="1"/>
  <c r="L52" i="1"/>
  <c r="O52" i="1" s="1"/>
  <c r="P52" i="1" s="1"/>
  <c r="Q52" i="1" s="1"/>
  <c r="L53" i="1"/>
  <c r="O53" i="1" s="1"/>
  <c r="V53" i="1" s="1"/>
  <c r="L54" i="1"/>
  <c r="O54" i="1" s="1"/>
  <c r="P54" i="1" s="1"/>
  <c r="Q54" i="1" s="1"/>
  <c r="L55" i="1"/>
  <c r="O55" i="1" s="1"/>
  <c r="L56" i="1"/>
  <c r="O56" i="1" s="1"/>
  <c r="V56" i="1" s="1"/>
  <c r="L57" i="1"/>
  <c r="O57" i="1" s="1"/>
  <c r="P57" i="1" s="1"/>
  <c r="Q57" i="1" s="1"/>
  <c r="L58" i="1"/>
  <c r="O58" i="1" s="1"/>
  <c r="P58" i="1" s="1"/>
  <c r="Q58" i="1" s="1"/>
  <c r="L59" i="1"/>
  <c r="O59" i="1" s="1"/>
  <c r="V59" i="1" s="1"/>
  <c r="L60" i="1"/>
  <c r="O60" i="1" s="1"/>
  <c r="V60" i="1" s="1"/>
  <c r="L61" i="1"/>
  <c r="O61" i="1" s="1"/>
  <c r="P61" i="1" s="1"/>
  <c r="Q61" i="1" s="1"/>
  <c r="L62" i="1"/>
  <c r="O62" i="1" s="1"/>
  <c r="L63" i="1"/>
  <c r="O63" i="1" s="1"/>
  <c r="L64" i="1"/>
  <c r="O64" i="1" s="1"/>
  <c r="L65" i="1"/>
  <c r="O65" i="1" s="1"/>
  <c r="V65" i="1" s="1"/>
  <c r="L66" i="1"/>
  <c r="O66" i="1" s="1"/>
  <c r="V66" i="1" s="1"/>
  <c r="L67" i="1"/>
  <c r="O67" i="1" s="1"/>
  <c r="P67" i="1" s="1"/>
  <c r="Q67" i="1" s="1"/>
  <c r="L68" i="1"/>
  <c r="O68" i="1" s="1"/>
  <c r="V68" i="1" s="1"/>
  <c r="L69" i="1"/>
  <c r="O69" i="1" s="1"/>
  <c r="V69" i="1" s="1"/>
  <c r="L70" i="1"/>
  <c r="O70" i="1" s="1"/>
  <c r="V70" i="1" s="1"/>
  <c r="L71" i="1"/>
  <c r="O71" i="1" s="1"/>
  <c r="V71" i="1" s="1"/>
  <c r="L72" i="1"/>
  <c r="O72" i="1" s="1"/>
  <c r="V72" i="1" s="1"/>
  <c r="L73" i="1"/>
  <c r="O73" i="1" s="1"/>
  <c r="V73" i="1" s="1"/>
  <c r="L74" i="1"/>
  <c r="O74" i="1" s="1"/>
  <c r="L75" i="1"/>
  <c r="O75" i="1" s="1"/>
  <c r="P75" i="1" s="1"/>
  <c r="Q75" i="1" s="1"/>
  <c r="L76" i="1"/>
  <c r="O76" i="1" s="1"/>
  <c r="V76" i="1" s="1"/>
  <c r="L77" i="1"/>
  <c r="O77" i="1" s="1"/>
  <c r="V77" i="1" s="1"/>
  <c r="L78" i="1"/>
  <c r="O78" i="1" s="1"/>
  <c r="V78" i="1" s="1"/>
  <c r="L79" i="1"/>
  <c r="O79" i="1" s="1"/>
  <c r="P79" i="1" s="1"/>
  <c r="Q79" i="1" s="1"/>
  <c r="L80" i="1"/>
  <c r="O80" i="1" s="1"/>
  <c r="L81" i="1"/>
  <c r="O81" i="1" s="1"/>
  <c r="P81" i="1" s="1"/>
  <c r="L82" i="1"/>
  <c r="O82" i="1" s="1"/>
  <c r="L83" i="1"/>
  <c r="O83" i="1" s="1"/>
  <c r="V83" i="1" s="1"/>
  <c r="L84" i="1"/>
  <c r="O84" i="1" s="1"/>
  <c r="L85" i="1"/>
  <c r="O85" i="1" s="1"/>
  <c r="P85" i="1" s="1"/>
  <c r="Q85" i="1" s="1"/>
  <c r="L86" i="1"/>
  <c r="O86" i="1" s="1"/>
  <c r="V86" i="1" s="1"/>
  <c r="L87" i="1"/>
  <c r="O87" i="1" s="1"/>
  <c r="V87" i="1" s="1"/>
  <c r="L88" i="1"/>
  <c r="O88" i="1" s="1"/>
  <c r="P88" i="1" s="1"/>
  <c r="Q88" i="1" s="1"/>
  <c r="L89" i="1"/>
  <c r="O89" i="1" s="1"/>
  <c r="V89" i="1" s="1"/>
  <c r="L91" i="1"/>
  <c r="O91" i="1" s="1"/>
  <c r="V91" i="1" s="1"/>
  <c r="L92" i="1"/>
  <c r="O92" i="1" s="1"/>
  <c r="W92" i="1" s="1"/>
  <c r="L93" i="1"/>
  <c r="O93" i="1" s="1"/>
  <c r="L94" i="1"/>
  <c r="O94" i="1" s="1"/>
  <c r="W94" i="1" s="1"/>
  <c r="L95" i="1"/>
  <c r="O95" i="1" s="1"/>
  <c r="V95" i="1" s="1"/>
  <c r="L96" i="1"/>
  <c r="O96" i="1" s="1"/>
  <c r="W96" i="1" s="1"/>
  <c r="L97" i="1"/>
  <c r="O97" i="1" s="1"/>
  <c r="V97" i="1" s="1"/>
  <c r="L98" i="1"/>
  <c r="O98" i="1" s="1"/>
  <c r="W98" i="1" s="1"/>
  <c r="L99" i="1"/>
  <c r="O99" i="1" s="1"/>
  <c r="V99" i="1" s="1"/>
  <c r="L100" i="1"/>
  <c r="O100" i="1" s="1"/>
  <c r="W100" i="1" s="1"/>
  <c r="L101" i="1"/>
  <c r="O101" i="1" s="1"/>
  <c r="L6" i="1"/>
  <c r="O6" i="1" s="1"/>
  <c r="V6" i="1" s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J5" i="1"/>
  <c r="F5" i="1"/>
  <c r="E5" i="1"/>
  <c r="V98" i="1" l="1"/>
  <c r="V94" i="1"/>
  <c r="W101" i="1"/>
  <c r="V101" i="1"/>
  <c r="V88" i="1"/>
  <c r="V58" i="1"/>
  <c r="V54" i="1"/>
  <c r="V52" i="1"/>
  <c r="V50" i="1"/>
  <c r="V36" i="1"/>
  <c r="V34" i="1"/>
  <c r="V32" i="1"/>
  <c r="V30" i="1"/>
  <c r="V24" i="1"/>
  <c r="V22" i="1"/>
  <c r="V12" i="1"/>
  <c r="V85" i="1"/>
  <c r="V81" i="1"/>
  <c r="V79" i="1"/>
  <c r="V75" i="1"/>
  <c r="V67" i="1"/>
  <c r="V61" i="1"/>
  <c r="V57" i="1"/>
  <c r="V47" i="1"/>
  <c r="V41" i="1"/>
  <c r="V35" i="1"/>
  <c r="V33" i="1"/>
  <c r="V31" i="1"/>
  <c r="V23" i="1"/>
  <c r="V21" i="1"/>
  <c r="V13" i="1"/>
  <c r="V96" i="1"/>
  <c r="V100" i="1"/>
  <c r="P45" i="1"/>
  <c r="Q45" i="1" s="1"/>
  <c r="P63" i="1"/>
  <c r="Q63" i="1" s="1"/>
  <c r="P46" i="1"/>
  <c r="Q46" i="1" s="1"/>
  <c r="P92" i="1"/>
  <c r="Q92" i="1" s="1"/>
  <c r="P55" i="1"/>
  <c r="Q55" i="1" s="1"/>
  <c r="P9" i="1"/>
  <c r="Q9" i="1" s="1"/>
  <c r="P19" i="1"/>
  <c r="Q19" i="1" s="1"/>
  <c r="W99" i="1"/>
  <c r="W97" i="1"/>
  <c r="W95" i="1"/>
  <c r="W93" i="1"/>
  <c r="P93" i="1"/>
  <c r="Q93" i="1" s="1"/>
  <c r="W91" i="1"/>
  <c r="P7" i="1"/>
  <c r="Q7" i="1" s="1"/>
  <c r="P17" i="1"/>
  <c r="Q17" i="1" s="1"/>
  <c r="P43" i="1"/>
  <c r="Q43" i="1" s="1"/>
  <c r="P8" i="1"/>
  <c r="Q8" i="1" s="1"/>
  <c r="P10" i="1"/>
  <c r="Q10" i="1" s="1"/>
  <c r="P18" i="1"/>
  <c r="Q18" i="1" s="1"/>
  <c r="P26" i="1"/>
  <c r="Q26" i="1" s="1"/>
  <c r="P28" i="1"/>
  <c r="Q28" i="1" s="1"/>
  <c r="P40" i="1"/>
  <c r="Q40" i="1" s="1"/>
  <c r="P42" i="1"/>
  <c r="Q42" i="1" s="1"/>
  <c r="P62" i="1"/>
  <c r="Q62" i="1" s="1"/>
  <c r="P64" i="1"/>
  <c r="Q64" i="1" s="1"/>
  <c r="P74" i="1"/>
  <c r="Q74" i="1" s="1"/>
  <c r="P80" i="1"/>
  <c r="P82" i="1"/>
  <c r="Q82" i="1" s="1"/>
  <c r="P84" i="1"/>
  <c r="Q84" i="1" s="1"/>
  <c r="W6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0" i="1"/>
  <c r="W26" i="1"/>
  <c r="W22" i="1"/>
  <c r="W18" i="1"/>
  <c r="W14" i="1"/>
  <c r="W10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2" i="1"/>
  <c r="W28" i="1"/>
  <c r="W24" i="1"/>
  <c r="W20" i="1"/>
  <c r="W16" i="1"/>
  <c r="W12" i="1"/>
  <c r="W8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90" i="1"/>
  <c r="K5" i="1"/>
  <c r="O5" i="1"/>
  <c r="L5" i="1"/>
  <c r="V82" i="1" l="1"/>
  <c r="V74" i="1"/>
  <c r="V62" i="1"/>
  <c r="V40" i="1"/>
  <c r="V26" i="1"/>
  <c r="V10" i="1"/>
  <c r="V43" i="1"/>
  <c r="V7" i="1"/>
  <c r="Q5" i="1"/>
  <c r="V93" i="1"/>
  <c r="V9" i="1"/>
  <c r="V92" i="1"/>
  <c r="V63" i="1"/>
  <c r="V84" i="1"/>
  <c r="V80" i="1"/>
  <c r="V64" i="1"/>
  <c r="V42" i="1"/>
  <c r="V28" i="1"/>
  <c r="V18" i="1"/>
  <c r="V8" i="1"/>
  <c r="V17" i="1"/>
  <c r="V19" i="1"/>
  <c r="V55" i="1"/>
  <c r="V46" i="1"/>
  <c r="V45" i="1"/>
  <c r="P5" i="1"/>
  <c r="AI5" i="1" l="1"/>
</calcChain>
</file>

<file path=xl/sharedStrings.xml><?xml version="1.0" encoding="utf-8"?>
<sst xmlns="http://schemas.openxmlformats.org/spreadsheetml/2006/main" count="384" uniqueCount="153">
  <si>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</si>
  <si>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</si>
  <si>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</si>
  <si>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</si>
  <si>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</si>
  <si>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</si>
  <si>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</si>
  <si>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</si>
  <si>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</si>
  <si>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</si>
  <si>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</si>
  <si>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</si>
  <si>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</si>
  <si>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</si>
  <si>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</si>
  <si>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</si>
  <si>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</si>
  <si>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</si>
  <si>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</si>
  <si>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</si>
  <si>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</si>
  <si>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</si>
  <si>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</si>
  <si>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</si>
  <si>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</si>
  <si>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</si>
  <si>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</si>
  <si>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</si>
  <si>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</si>
  <si>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</si>
  <si>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</si>
  <si>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</si>
  <si>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</si>
  <si>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</si>
  <si>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</si>
  <si>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</si>
  <si>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</si>
  <si>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</si>
  <si>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</si>
  <si>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</si>
  <si>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</si>
  <si>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</si>
  <si>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</si>
  <si>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</si>
  <si>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</si>
  <si>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</si>
  <si>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</si>
  <si>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</si>
  <si>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</si>
  <si>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</si>
  <si>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</si>
  <si>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</si>
  <si>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</si>
  <si>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</si>
  <si>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</si>
  <si>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</si>
  <si>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</si>
  <si>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</si>
  <si>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</si>
  <si>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</si>
  <si>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</si>
  <si>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</si>
  <si>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</si>
  <si>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</si>
  <si>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</si>
  <si>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</si>
  <si>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</si>
  <si>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</si>
  <si>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</si>
  <si>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</si>
  <si>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</si>
  <si>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</si>
  <si>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</si>
  <si>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</si>
  <si>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</si>
  <si>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</si>
  <si>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</si>
  <si>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</si>
  <si>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</si>
  <si>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</si>
  <si>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</si>
  <si>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</si>
  <si>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</si>
  <si>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</si>
  <si>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</si>
  <si>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</si>
  <si>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</si>
  <si>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</si>
  <si>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</si>
  <si>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</si>
  <si>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</si>
  <si>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</si>
  <si>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</si>
  <si>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</si>
  <si>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</si>
  <si>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</si>
  <si>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</si>
  <si>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</si>
  <si>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</si>
  <si>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</si>
  <si>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</si>
  <si>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</si>
  <si>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</si>
  <si>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</si>
  <si>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</si>
  <si>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</si>
  <si>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</si>
  <si>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</si>
  <si>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</si>
  <si>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</si>
  <si>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</si>
  <si>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</si>
  <si>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</si>
  <si>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</si>
  <si>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</si>
  <si>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</si>
  <si>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</si>
  <si>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</si>
  <si>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</si>
  <si>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</si>
  <si>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</si>
  <si>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</si>
  <si>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</si>
  <si>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</si>
  <si>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</si>
  <si>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</si>
  <si>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</si>
  <si>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</si>
  <si>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</si>
  <si>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</si>
  <si>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</si>
  <si>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</si>
  <si>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</si>
  <si>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</si>
  <si>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</si>
  <si>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</si>
  <si>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</si>
  <si>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</si>
  <si>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</si>
  <si>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</si>
  <si>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</si>
  <si>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</si>
  <si>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</si>
  <si>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</si>
  <si>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</si>
  <si>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</si>
  <si>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</si>
  <si>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</si>
  <si>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ТМА Июнь</t>
  </si>
  <si>
    <t>итого</t>
  </si>
  <si>
    <t>заказ</t>
  </si>
  <si>
    <t>24,05,(1)</t>
  </si>
  <si>
    <t>24,05,(2)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</si>
</sst>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4.140625" customWidth="1"/>
    <col min="22" max="23" width="5" customWidth="1"/>
    <col min="24" max="33" width="6" customWidth="1"/>
    <col min="34" max="34" width="24.285156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3" t="s">
        <v>150</v>
      </c>
      <c r="S3" s="3" t="s">
        <v>150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151</v>
      </c>
      <c r="S4" s="1" t="s">
        <v>152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151</v>
      </c>
      <c r="AJ4" s="1" t="s">
        <v>152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27026.377</v>
      </c>
      <c r="F5" s="4">
        <f>SUM(F6:F497)</f>
        <v>10954.308999999999</v>
      </c>
      <c r="G5" s="7"/>
      <c r="H5" s="1"/>
      <c r="I5" s="1"/>
      <c r="J5" s="4">
        <f t="shared" ref="J5:T5" si="0">SUM(J6:J497)</f>
        <v>4529.2570000000005</v>
      </c>
      <c r="K5" s="4">
        <f t="shared" si="0"/>
        <v>22497.120000000003</v>
      </c>
      <c r="L5" s="4">
        <f t="shared" si="0"/>
        <v>10003.353999999999</v>
      </c>
      <c r="M5" s="4">
        <f t="shared" si="0"/>
        <v>17023.022999999997</v>
      </c>
      <c r="N5" s="4">
        <f t="shared" si="0"/>
        <v>2790.61526</v>
      </c>
      <c r="O5" s="4">
        <f t="shared" si="0"/>
        <v>2000.6708000000008</v>
      </c>
      <c r="P5" s="4">
        <f t="shared" si="0"/>
        <v>6697.5119399999985</v>
      </c>
      <c r="Q5" s="4">
        <f t="shared" si="0"/>
        <v>7806.5563399999992</v>
      </c>
      <c r="R5" s="4">
        <f t="shared" si="0"/>
        <v>5066.556340000001</v>
      </c>
      <c r="S5" s="4">
        <f t="shared" ref="S5" si="1">SUM(S6:S497)</f>
        <v>2740</v>
      </c>
      <c r="T5" s="4">
        <f t="shared" si="0"/>
        <v>1650</v>
      </c>
      <c r="U5" s="1"/>
      <c r="V5" s="1"/>
      <c r="W5" s="1"/>
      <c r="X5" s="4">
        <f t="shared" ref="X5:AG5" si="2">SUM(X6:X497)</f>
        <v>1747.1678000000004</v>
      </c>
      <c r="Y5" s="4">
        <f t="shared" si="2"/>
        <v>1751.0594000000001</v>
      </c>
      <c r="Z5" s="4">
        <f t="shared" si="2"/>
        <v>2019.4829999999988</v>
      </c>
      <c r="AA5" s="4">
        <f t="shared" si="2"/>
        <v>2036.6125999999997</v>
      </c>
      <c r="AB5" s="4">
        <f t="shared" si="2"/>
        <v>1835.2402000000002</v>
      </c>
      <c r="AC5" s="4">
        <f t="shared" si="2"/>
        <v>1830.9721999999995</v>
      </c>
      <c r="AD5" s="4">
        <f t="shared" si="2"/>
        <v>1826.7530000000002</v>
      </c>
      <c r="AE5" s="4">
        <f t="shared" si="2"/>
        <v>1763.5333999999991</v>
      </c>
      <c r="AF5" s="4">
        <f t="shared" si="2"/>
        <v>2172.6003999999984</v>
      </c>
      <c r="AG5" s="4">
        <f t="shared" si="2"/>
        <v>2145.3330000000001</v>
      </c>
      <c r="AH5" s="1"/>
      <c r="AI5" s="4">
        <f>SUM(AI6:AI497)</f>
        <v>3505</v>
      </c>
      <c r="AJ5" s="4">
        <f>SUM(AJ6:AJ497)</f>
        <v>2440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42.253999999999998</v>
      </c>
      <c r="D6" s="1">
        <v>200.12200000000001</v>
      </c>
      <c r="E6" s="1">
        <v>36.006</v>
      </c>
      <c r="F6" s="1">
        <v>93.034000000000006</v>
      </c>
      <c r="G6" s="7">
        <v>1</v>
      </c>
      <c r="H6" s="1">
        <v>50</v>
      </c>
      <c r="I6" s="1" t="s">
        <v>36</v>
      </c>
      <c r="J6" s="1">
        <v>14.6</v>
      </c>
      <c r="K6" s="1">
        <f t="shared" ref="K6:K36" si="3">E6-J6</f>
        <v>21.405999999999999</v>
      </c>
      <c r="L6" s="1">
        <f>E6-M6</f>
        <v>36.006</v>
      </c>
      <c r="M6" s="1"/>
      <c r="N6" s="1">
        <v>33.636000000000003</v>
      </c>
      <c r="O6" s="1">
        <f>L6/5</f>
        <v>7.2012</v>
      </c>
      <c r="P6" s="5"/>
      <c r="Q6" s="5">
        <f>P6</f>
        <v>0</v>
      </c>
      <c r="R6" s="5">
        <f>Q6-S6</f>
        <v>0</v>
      </c>
      <c r="S6" s="5"/>
      <c r="T6" s="5"/>
      <c r="U6" s="1"/>
      <c r="V6" s="1">
        <f>(F6+N6+Q6)/O6</f>
        <v>17.590123868244184</v>
      </c>
      <c r="W6" s="1">
        <f>(F6+N6)/O6</f>
        <v>17.590123868244184</v>
      </c>
      <c r="X6" s="1">
        <v>14.114000000000001</v>
      </c>
      <c r="Y6" s="1">
        <v>13.494</v>
      </c>
      <c r="Z6" s="1">
        <v>13.7986</v>
      </c>
      <c r="AA6" s="1">
        <v>16.076799999999999</v>
      </c>
      <c r="AB6" s="1">
        <v>13.4314</v>
      </c>
      <c r="AC6" s="1">
        <v>11.535600000000001</v>
      </c>
      <c r="AD6" s="1">
        <v>6.7555999999999994</v>
      </c>
      <c r="AE6" s="1">
        <v>6.2695999999999996</v>
      </c>
      <c r="AF6" s="1">
        <v>18.073</v>
      </c>
      <c r="AG6" s="1">
        <v>19.945799999999998</v>
      </c>
      <c r="AH6" s="1"/>
      <c r="AI6" s="1">
        <f>ROUND(G6*R6,0)</f>
        <v>0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35</v>
      </c>
      <c r="C7" s="1">
        <v>69.171000000000006</v>
      </c>
      <c r="D7" s="1">
        <v>493.26299999999998</v>
      </c>
      <c r="E7" s="1">
        <v>125.664</v>
      </c>
      <c r="F7" s="1">
        <v>202.81399999999999</v>
      </c>
      <c r="G7" s="7">
        <v>1</v>
      </c>
      <c r="H7" s="1">
        <v>45</v>
      </c>
      <c r="I7" s="1" t="s">
        <v>36</v>
      </c>
      <c r="J7" s="1">
        <v>63.1</v>
      </c>
      <c r="K7" s="1">
        <f t="shared" si="3"/>
        <v>62.564</v>
      </c>
      <c r="L7" s="1">
        <f t="shared" ref="L7:L69" si="4">E7-M7</f>
        <v>125.664</v>
      </c>
      <c r="M7" s="1"/>
      <c r="N7" s="1"/>
      <c r="O7" s="1">
        <f t="shared" ref="O7:O69" si="5">L7/5</f>
        <v>25.1328</v>
      </c>
      <c r="P7" s="5">
        <f t="shared" ref="P7:P10" si="6">10*O7-N7-F7</f>
        <v>48.51400000000001</v>
      </c>
      <c r="Q7" s="5">
        <f t="shared" ref="Q7:Q70" si="7">P7</f>
        <v>48.51400000000001</v>
      </c>
      <c r="R7" s="5">
        <f t="shared" ref="R7:R70" si="8">Q7-S7</f>
        <v>48.51400000000001</v>
      </c>
      <c r="S7" s="5"/>
      <c r="T7" s="5"/>
      <c r="U7" s="1"/>
      <c r="V7" s="1">
        <f t="shared" ref="V7:V70" si="9">(F7+N7+Q7)/O7</f>
        <v>10</v>
      </c>
      <c r="W7" s="1">
        <f t="shared" ref="W7:W69" si="10">(F7+N7)/O7</f>
        <v>8.0696937866055514</v>
      </c>
      <c r="X7" s="1">
        <v>22.0688</v>
      </c>
      <c r="Y7" s="1">
        <v>23.175599999999999</v>
      </c>
      <c r="Z7" s="1">
        <v>25.8568</v>
      </c>
      <c r="AA7" s="1">
        <v>26.197399999999998</v>
      </c>
      <c r="AB7" s="1">
        <v>23.148199999999999</v>
      </c>
      <c r="AC7" s="1">
        <v>21.653600000000001</v>
      </c>
      <c r="AD7" s="1">
        <v>20.585999999999999</v>
      </c>
      <c r="AE7" s="1">
        <v>23.5456</v>
      </c>
      <c r="AF7" s="1">
        <v>25.588799999999999</v>
      </c>
      <c r="AG7" s="1">
        <v>23.236999999999998</v>
      </c>
      <c r="AH7" s="1" t="s">
        <v>38</v>
      </c>
      <c r="AI7" s="1">
        <f t="shared" ref="AI7:AJ70" si="11">ROUND(G7*R7,0)</f>
        <v>49</v>
      </c>
      <c r="AJ7" s="1">
        <f t="shared" ref="AJ7:AJ70" si="12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35</v>
      </c>
      <c r="C8" s="1">
        <v>84.593999999999994</v>
      </c>
      <c r="D8" s="1">
        <v>355.923</v>
      </c>
      <c r="E8" s="1">
        <v>139.221</v>
      </c>
      <c r="F8" s="1">
        <v>181.93899999999999</v>
      </c>
      <c r="G8" s="7">
        <v>1</v>
      </c>
      <c r="H8" s="1">
        <v>45</v>
      </c>
      <c r="I8" s="1" t="s">
        <v>36</v>
      </c>
      <c r="J8" s="1">
        <v>63.67</v>
      </c>
      <c r="K8" s="1">
        <f t="shared" si="3"/>
        <v>75.551000000000002</v>
      </c>
      <c r="L8" s="1">
        <f t="shared" si="4"/>
        <v>139.221</v>
      </c>
      <c r="M8" s="1"/>
      <c r="N8" s="1">
        <v>91.170999999999992</v>
      </c>
      <c r="O8" s="1">
        <f t="shared" si="5"/>
        <v>27.844200000000001</v>
      </c>
      <c r="P8" s="5">
        <f t="shared" si="6"/>
        <v>5.3320000000000221</v>
      </c>
      <c r="Q8" s="5">
        <f t="shared" si="7"/>
        <v>5.3320000000000221</v>
      </c>
      <c r="R8" s="5">
        <f t="shared" si="8"/>
        <v>5.3320000000000221</v>
      </c>
      <c r="S8" s="5"/>
      <c r="T8" s="5"/>
      <c r="U8" s="1"/>
      <c r="V8" s="1">
        <f t="shared" si="9"/>
        <v>10</v>
      </c>
      <c r="W8" s="1">
        <f t="shared" si="10"/>
        <v>9.8085059006902693</v>
      </c>
      <c r="X8" s="1">
        <v>34.395000000000003</v>
      </c>
      <c r="Y8" s="1">
        <v>32.547199999999997</v>
      </c>
      <c r="Z8" s="1">
        <v>29.2956</v>
      </c>
      <c r="AA8" s="1">
        <v>30.4148</v>
      </c>
      <c r="AB8" s="1">
        <v>30.3508</v>
      </c>
      <c r="AC8" s="1">
        <v>29.251999999999999</v>
      </c>
      <c r="AD8" s="1">
        <v>34.138800000000003</v>
      </c>
      <c r="AE8" s="1">
        <v>37.815600000000003</v>
      </c>
      <c r="AF8" s="1">
        <v>48.457599999999999</v>
      </c>
      <c r="AG8" s="1">
        <v>45.633600000000001</v>
      </c>
      <c r="AH8" s="1"/>
      <c r="AI8" s="1">
        <f t="shared" si="11"/>
        <v>5</v>
      </c>
      <c r="AJ8" s="1">
        <f t="shared" si="12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96</v>
      </c>
      <c r="D9" s="1">
        <v>483</v>
      </c>
      <c r="E9" s="1">
        <v>214</v>
      </c>
      <c r="F9" s="1">
        <v>191</v>
      </c>
      <c r="G9" s="7">
        <v>0.45</v>
      </c>
      <c r="H9" s="1">
        <v>45</v>
      </c>
      <c r="I9" s="1" t="s">
        <v>36</v>
      </c>
      <c r="J9" s="1">
        <v>86</v>
      </c>
      <c r="K9" s="1">
        <f t="shared" si="3"/>
        <v>128</v>
      </c>
      <c r="L9" s="1">
        <f t="shared" si="4"/>
        <v>214</v>
      </c>
      <c r="M9" s="1"/>
      <c r="N9" s="1">
        <v>73.200000000000045</v>
      </c>
      <c r="O9" s="1">
        <f t="shared" si="5"/>
        <v>42.8</v>
      </c>
      <c r="P9" s="5">
        <f t="shared" si="6"/>
        <v>163.79999999999995</v>
      </c>
      <c r="Q9" s="5">
        <f t="shared" si="7"/>
        <v>163.79999999999995</v>
      </c>
      <c r="R9" s="5">
        <f t="shared" si="8"/>
        <v>163.79999999999995</v>
      </c>
      <c r="S9" s="5"/>
      <c r="T9" s="5"/>
      <c r="U9" s="1"/>
      <c r="V9" s="1">
        <f t="shared" si="9"/>
        <v>10</v>
      </c>
      <c r="W9" s="1">
        <f t="shared" si="10"/>
        <v>6.1728971962616841</v>
      </c>
      <c r="X9" s="1">
        <v>36.200000000000003</v>
      </c>
      <c r="Y9" s="1">
        <v>31.4</v>
      </c>
      <c r="Z9" s="1">
        <v>23.4</v>
      </c>
      <c r="AA9" s="1">
        <v>23</v>
      </c>
      <c r="AB9" s="1">
        <v>10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 t="s">
        <v>42</v>
      </c>
      <c r="AI9" s="1">
        <f t="shared" si="11"/>
        <v>74</v>
      </c>
      <c r="AJ9" s="1">
        <f t="shared" si="12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41</v>
      </c>
      <c r="C10" s="1"/>
      <c r="D10" s="1">
        <v>696</v>
      </c>
      <c r="E10" s="1">
        <v>185</v>
      </c>
      <c r="F10" s="1">
        <v>206</v>
      </c>
      <c r="G10" s="7">
        <v>0.45</v>
      </c>
      <c r="H10" s="1">
        <v>45</v>
      </c>
      <c r="I10" s="1" t="s">
        <v>36</v>
      </c>
      <c r="J10" s="1">
        <v>77</v>
      </c>
      <c r="K10" s="1">
        <f t="shared" si="3"/>
        <v>108</v>
      </c>
      <c r="L10" s="1">
        <f t="shared" si="4"/>
        <v>185</v>
      </c>
      <c r="M10" s="1"/>
      <c r="N10" s="1"/>
      <c r="O10" s="1">
        <f t="shared" si="5"/>
        <v>37</v>
      </c>
      <c r="P10" s="5">
        <f t="shared" si="6"/>
        <v>164</v>
      </c>
      <c r="Q10" s="5">
        <f t="shared" si="7"/>
        <v>164</v>
      </c>
      <c r="R10" s="5">
        <f t="shared" si="8"/>
        <v>164</v>
      </c>
      <c r="S10" s="5"/>
      <c r="T10" s="5"/>
      <c r="U10" s="1"/>
      <c r="V10" s="1">
        <f t="shared" si="9"/>
        <v>10</v>
      </c>
      <c r="W10" s="1">
        <f t="shared" si="10"/>
        <v>5.5675675675675675</v>
      </c>
      <c r="X10" s="1">
        <v>3.4</v>
      </c>
      <c r="Y10" s="1">
        <v>0</v>
      </c>
      <c r="Z10" s="1">
        <v>32</v>
      </c>
      <c r="AA10" s="1">
        <v>43.2</v>
      </c>
      <c r="AB10" s="1">
        <v>11.2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44</v>
      </c>
      <c r="AI10" s="1">
        <f t="shared" si="11"/>
        <v>74</v>
      </c>
      <c r="AJ10" s="1">
        <f t="shared" si="12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45</v>
      </c>
      <c r="B11" s="15" t="s">
        <v>41</v>
      </c>
      <c r="C11" s="15"/>
      <c r="D11" s="15"/>
      <c r="E11" s="15"/>
      <c r="F11" s="15"/>
      <c r="G11" s="16">
        <v>0</v>
      </c>
      <c r="H11" s="15">
        <v>180</v>
      </c>
      <c r="I11" s="15" t="s">
        <v>36</v>
      </c>
      <c r="J11" s="15"/>
      <c r="K11" s="15">
        <f t="shared" si="3"/>
        <v>0</v>
      </c>
      <c r="L11" s="15">
        <f t="shared" si="4"/>
        <v>0</v>
      </c>
      <c r="M11" s="15"/>
      <c r="N11" s="15"/>
      <c r="O11" s="15">
        <f t="shared" si="5"/>
        <v>0</v>
      </c>
      <c r="P11" s="17"/>
      <c r="Q11" s="5">
        <f t="shared" si="7"/>
        <v>0</v>
      </c>
      <c r="R11" s="5">
        <f t="shared" si="8"/>
        <v>0</v>
      </c>
      <c r="S11" s="5"/>
      <c r="T11" s="17"/>
      <c r="U11" s="15"/>
      <c r="V11" s="1" t="e">
        <f t="shared" si="9"/>
        <v>#DIV/0!</v>
      </c>
      <c r="W11" s="15" t="e">
        <f t="shared" si="10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46</v>
      </c>
      <c r="AI11" s="1">
        <f t="shared" si="11"/>
        <v>0</v>
      </c>
      <c r="AJ11" s="1">
        <f t="shared" si="12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41</v>
      </c>
      <c r="C12" s="1">
        <v>20</v>
      </c>
      <c r="D12" s="1">
        <v>30</v>
      </c>
      <c r="E12" s="1">
        <v>12</v>
      </c>
      <c r="F12" s="1">
        <v>14</v>
      </c>
      <c r="G12" s="7">
        <v>0.3</v>
      </c>
      <c r="H12" s="1">
        <v>40</v>
      </c>
      <c r="I12" s="1" t="s">
        <v>36</v>
      </c>
      <c r="J12" s="1">
        <v>4</v>
      </c>
      <c r="K12" s="1">
        <f t="shared" si="3"/>
        <v>8</v>
      </c>
      <c r="L12" s="1">
        <f t="shared" si="4"/>
        <v>12</v>
      </c>
      <c r="M12" s="1"/>
      <c r="N12" s="1"/>
      <c r="O12" s="1">
        <f t="shared" si="5"/>
        <v>2.4</v>
      </c>
      <c r="P12" s="5">
        <f t="shared" ref="P12:P13" si="13">10*O12-N12-F12</f>
        <v>10</v>
      </c>
      <c r="Q12" s="5">
        <f t="shared" si="7"/>
        <v>10</v>
      </c>
      <c r="R12" s="5">
        <f t="shared" si="8"/>
        <v>10</v>
      </c>
      <c r="S12" s="5"/>
      <c r="T12" s="5"/>
      <c r="U12" s="1"/>
      <c r="V12" s="1">
        <f t="shared" si="9"/>
        <v>10</v>
      </c>
      <c r="W12" s="1">
        <f t="shared" si="10"/>
        <v>5.8333333333333339</v>
      </c>
      <c r="X12" s="1">
        <v>1.6</v>
      </c>
      <c r="Y12" s="1">
        <v>1.8</v>
      </c>
      <c r="Z12" s="1">
        <v>3</v>
      </c>
      <c r="AA12" s="1">
        <v>3.8</v>
      </c>
      <c r="AB12" s="1">
        <v>1.2</v>
      </c>
      <c r="AC12" s="1">
        <v>-0.4</v>
      </c>
      <c r="AD12" s="1">
        <v>3.8</v>
      </c>
      <c r="AE12" s="1">
        <v>4.2</v>
      </c>
      <c r="AF12" s="1">
        <v>1</v>
      </c>
      <c r="AG12" s="1">
        <v>1.8</v>
      </c>
      <c r="AH12" s="1"/>
      <c r="AI12" s="1">
        <f t="shared" si="11"/>
        <v>3</v>
      </c>
      <c r="AJ12" s="1">
        <f t="shared" si="12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41</v>
      </c>
      <c r="C13" s="1">
        <v>42</v>
      </c>
      <c r="D13" s="1">
        <v>66</v>
      </c>
      <c r="E13" s="1">
        <v>26</v>
      </c>
      <c r="F13" s="1">
        <v>46</v>
      </c>
      <c r="G13" s="7">
        <v>0.17</v>
      </c>
      <c r="H13" s="1">
        <v>180</v>
      </c>
      <c r="I13" s="1" t="s">
        <v>36</v>
      </c>
      <c r="J13" s="1">
        <v>5</v>
      </c>
      <c r="K13" s="1">
        <f t="shared" si="3"/>
        <v>21</v>
      </c>
      <c r="L13" s="1">
        <f t="shared" si="4"/>
        <v>26</v>
      </c>
      <c r="M13" s="1"/>
      <c r="N13" s="1"/>
      <c r="O13" s="1">
        <f t="shared" si="5"/>
        <v>5.2</v>
      </c>
      <c r="P13" s="5">
        <f t="shared" si="13"/>
        <v>6</v>
      </c>
      <c r="Q13" s="5">
        <f t="shared" si="7"/>
        <v>6</v>
      </c>
      <c r="R13" s="5">
        <f t="shared" si="8"/>
        <v>6</v>
      </c>
      <c r="S13" s="5"/>
      <c r="T13" s="5"/>
      <c r="U13" s="1"/>
      <c r="V13" s="1">
        <f t="shared" si="9"/>
        <v>10</v>
      </c>
      <c r="W13" s="1">
        <f t="shared" si="10"/>
        <v>8.8461538461538467</v>
      </c>
      <c r="X13" s="1">
        <v>4</v>
      </c>
      <c r="Y13" s="1">
        <v>4.5999999999999996</v>
      </c>
      <c r="Z13" s="1">
        <v>4.8</v>
      </c>
      <c r="AA13" s="1">
        <v>6.2</v>
      </c>
      <c r="AB13" s="1">
        <v>5.8</v>
      </c>
      <c r="AC13" s="1">
        <v>1.6</v>
      </c>
      <c r="AD13" s="1">
        <v>1.2</v>
      </c>
      <c r="AE13" s="1">
        <v>2.4</v>
      </c>
      <c r="AF13" s="1">
        <v>6.4</v>
      </c>
      <c r="AG13" s="1">
        <v>6.4</v>
      </c>
      <c r="AH13" s="1"/>
      <c r="AI13" s="1">
        <f t="shared" si="11"/>
        <v>1</v>
      </c>
      <c r="AJ13" s="1">
        <f t="shared" si="12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50</v>
      </c>
      <c r="B14" s="15" t="s">
        <v>41</v>
      </c>
      <c r="C14" s="15"/>
      <c r="D14" s="15"/>
      <c r="E14" s="15"/>
      <c r="F14" s="15"/>
      <c r="G14" s="16">
        <v>0</v>
      </c>
      <c r="H14" s="15">
        <v>50</v>
      </c>
      <c r="I14" s="15" t="s">
        <v>36</v>
      </c>
      <c r="J14" s="15"/>
      <c r="K14" s="15">
        <f t="shared" si="3"/>
        <v>0</v>
      </c>
      <c r="L14" s="15">
        <f t="shared" si="4"/>
        <v>0</v>
      </c>
      <c r="M14" s="15"/>
      <c r="N14" s="15"/>
      <c r="O14" s="15">
        <f t="shared" si="5"/>
        <v>0</v>
      </c>
      <c r="P14" s="17"/>
      <c r="Q14" s="5">
        <f t="shared" si="7"/>
        <v>0</v>
      </c>
      <c r="R14" s="5">
        <f t="shared" si="8"/>
        <v>0</v>
      </c>
      <c r="S14" s="5"/>
      <c r="T14" s="17"/>
      <c r="U14" s="15"/>
      <c r="V14" s="1" t="e">
        <f t="shared" si="9"/>
        <v>#DIV/0!</v>
      </c>
      <c r="W14" s="15" t="e">
        <f t="shared" si="10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46</v>
      </c>
      <c r="AI14" s="1">
        <f t="shared" si="11"/>
        <v>0</v>
      </c>
      <c r="AJ14" s="1">
        <f t="shared" si="12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41</v>
      </c>
      <c r="C15" s="1">
        <v>6</v>
      </c>
      <c r="D15" s="1">
        <v>304</v>
      </c>
      <c r="E15" s="1">
        <v>75</v>
      </c>
      <c r="F15" s="1">
        <v>115</v>
      </c>
      <c r="G15" s="7">
        <v>0.35</v>
      </c>
      <c r="H15" s="1">
        <v>50</v>
      </c>
      <c r="I15" s="1" t="s">
        <v>36</v>
      </c>
      <c r="J15" s="1">
        <v>49</v>
      </c>
      <c r="K15" s="1">
        <f t="shared" si="3"/>
        <v>26</v>
      </c>
      <c r="L15" s="1">
        <f t="shared" si="4"/>
        <v>51</v>
      </c>
      <c r="M15" s="1">
        <v>24</v>
      </c>
      <c r="N15" s="1"/>
      <c r="O15" s="1">
        <f t="shared" si="5"/>
        <v>10.199999999999999</v>
      </c>
      <c r="P15" s="5"/>
      <c r="Q15" s="5">
        <f t="shared" si="7"/>
        <v>0</v>
      </c>
      <c r="R15" s="5">
        <f t="shared" si="8"/>
        <v>0</v>
      </c>
      <c r="S15" s="5"/>
      <c r="T15" s="5"/>
      <c r="U15" s="1"/>
      <c r="V15" s="1">
        <f t="shared" si="9"/>
        <v>11.274509803921569</v>
      </c>
      <c r="W15" s="1">
        <f t="shared" si="10"/>
        <v>11.274509803921569</v>
      </c>
      <c r="X15" s="1">
        <v>5</v>
      </c>
      <c r="Y15" s="1">
        <v>6.4</v>
      </c>
      <c r="Z15" s="1">
        <v>18.399999999999999</v>
      </c>
      <c r="AA15" s="1">
        <v>17.2</v>
      </c>
      <c r="AB15" s="1">
        <v>9</v>
      </c>
      <c r="AC15" s="1">
        <v>12.6</v>
      </c>
      <c r="AD15" s="1">
        <v>14.8</v>
      </c>
      <c r="AE15" s="1">
        <v>10.199999999999999</v>
      </c>
      <c r="AF15" s="1">
        <v>6.8</v>
      </c>
      <c r="AG15" s="1">
        <v>10</v>
      </c>
      <c r="AH15" s="1"/>
      <c r="AI15" s="1">
        <f t="shared" si="11"/>
        <v>0</v>
      </c>
      <c r="AJ15" s="1">
        <f t="shared" si="12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35</v>
      </c>
      <c r="C16" s="1">
        <v>101.85899999999999</v>
      </c>
      <c r="D16" s="1">
        <v>1131.8340000000001</v>
      </c>
      <c r="E16" s="1">
        <v>484.02100000000002</v>
      </c>
      <c r="F16" s="1">
        <v>391.24200000000002</v>
      </c>
      <c r="G16" s="7">
        <v>1</v>
      </c>
      <c r="H16" s="1">
        <v>55</v>
      </c>
      <c r="I16" s="1" t="s">
        <v>36</v>
      </c>
      <c r="J16" s="1">
        <v>70.55</v>
      </c>
      <c r="K16" s="1">
        <f t="shared" si="3"/>
        <v>413.471</v>
      </c>
      <c r="L16" s="1">
        <f t="shared" si="4"/>
        <v>178.43</v>
      </c>
      <c r="M16" s="1">
        <v>305.59100000000001</v>
      </c>
      <c r="N16" s="1"/>
      <c r="O16" s="1">
        <f t="shared" si="5"/>
        <v>35.686</v>
      </c>
      <c r="P16" s="5"/>
      <c r="Q16" s="5">
        <f>T16</f>
        <v>100</v>
      </c>
      <c r="R16" s="5">
        <f t="shared" si="8"/>
        <v>0</v>
      </c>
      <c r="S16" s="5">
        <v>100</v>
      </c>
      <c r="T16" s="23">
        <v>100</v>
      </c>
      <c r="U16" s="24" t="s">
        <v>148</v>
      </c>
      <c r="V16" s="1">
        <f t="shared" si="9"/>
        <v>13.765678417306507</v>
      </c>
      <c r="W16" s="1">
        <f t="shared" si="10"/>
        <v>10.963459059575184</v>
      </c>
      <c r="X16" s="1">
        <v>38.351199999999999</v>
      </c>
      <c r="Y16" s="1">
        <v>36.602400000000003</v>
      </c>
      <c r="Z16" s="1">
        <v>38.792999999999999</v>
      </c>
      <c r="AA16" s="1">
        <v>35.287400000000012</v>
      </c>
      <c r="AB16" s="1">
        <v>15.9838</v>
      </c>
      <c r="AC16" s="1">
        <v>18.626200000000001</v>
      </c>
      <c r="AD16" s="1">
        <v>26.334399999999999</v>
      </c>
      <c r="AE16" s="1">
        <v>23.514800000000001</v>
      </c>
      <c r="AF16" s="1">
        <v>20.704799999999999</v>
      </c>
      <c r="AG16" s="1">
        <v>20.523599999999998</v>
      </c>
      <c r="AH16" s="1" t="s">
        <v>38</v>
      </c>
      <c r="AI16" s="1">
        <f t="shared" si="11"/>
        <v>0</v>
      </c>
      <c r="AJ16" s="1">
        <f t="shared" si="12"/>
        <v>100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35</v>
      </c>
      <c r="C17" s="1">
        <v>334.173</v>
      </c>
      <c r="D17" s="1">
        <v>4222.0010000000002</v>
      </c>
      <c r="E17" s="1">
        <v>2645.6109999999999</v>
      </c>
      <c r="F17" s="1">
        <v>942.82399999999996</v>
      </c>
      <c r="G17" s="7">
        <v>1</v>
      </c>
      <c r="H17" s="1">
        <v>50</v>
      </c>
      <c r="I17" s="1" t="s">
        <v>36</v>
      </c>
      <c r="J17" s="1">
        <v>331</v>
      </c>
      <c r="K17" s="1">
        <f t="shared" si="3"/>
        <v>2314.6109999999999</v>
      </c>
      <c r="L17" s="1">
        <f t="shared" si="4"/>
        <v>625.75899999999979</v>
      </c>
      <c r="M17" s="1">
        <v>2019.8520000000001</v>
      </c>
      <c r="N17" s="1"/>
      <c r="O17" s="1">
        <f t="shared" si="5"/>
        <v>125.15179999999995</v>
      </c>
      <c r="P17" s="5">
        <f t="shared" ref="P17:P19" si="14">10*O17-N17-F17</f>
        <v>308.69399999999962</v>
      </c>
      <c r="Q17" s="5">
        <f t="shared" si="7"/>
        <v>308.69399999999962</v>
      </c>
      <c r="R17" s="5">
        <f t="shared" si="8"/>
        <v>108.69399999999962</v>
      </c>
      <c r="S17" s="5">
        <v>200</v>
      </c>
      <c r="T17" s="5"/>
      <c r="U17" s="1"/>
      <c r="V17" s="1">
        <f t="shared" si="9"/>
        <v>10</v>
      </c>
      <c r="W17" s="1">
        <f t="shared" si="10"/>
        <v>7.5334433863516175</v>
      </c>
      <c r="X17" s="1">
        <v>104.9804</v>
      </c>
      <c r="Y17" s="1">
        <v>127.9836</v>
      </c>
      <c r="Z17" s="1">
        <v>160.28200000000001</v>
      </c>
      <c r="AA17" s="1">
        <v>151.9742</v>
      </c>
      <c r="AB17" s="1">
        <v>94.211999999999989</v>
      </c>
      <c r="AC17" s="1">
        <v>111.91240000000001</v>
      </c>
      <c r="AD17" s="1">
        <v>146.8776</v>
      </c>
      <c r="AE17" s="1">
        <v>127.5676000000001</v>
      </c>
      <c r="AF17" s="1">
        <v>144.27780000000001</v>
      </c>
      <c r="AG17" s="1">
        <v>137.3356</v>
      </c>
      <c r="AH17" s="1" t="s">
        <v>54</v>
      </c>
      <c r="AI17" s="1">
        <f t="shared" si="11"/>
        <v>109</v>
      </c>
      <c r="AJ17" s="1">
        <f t="shared" si="12"/>
        <v>200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35</v>
      </c>
      <c r="C18" s="1">
        <v>103.64400000000001</v>
      </c>
      <c r="D18" s="1">
        <v>304.39600000000002</v>
      </c>
      <c r="E18" s="1">
        <v>121.11</v>
      </c>
      <c r="F18" s="1">
        <v>102.536</v>
      </c>
      <c r="G18" s="7">
        <v>1</v>
      </c>
      <c r="H18" s="1">
        <v>60</v>
      </c>
      <c r="I18" s="1" t="s">
        <v>36</v>
      </c>
      <c r="J18" s="1">
        <v>56.2</v>
      </c>
      <c r="K18" s="1">
        <f t="shared" si="3"/>
        <v>64.91</v>
      </c>
      <c r="L18" s="1">
        <f t="shared" si="4"/>
        <v>121.11</v>
      </c>
      <c r="M18" s="1"/>
      <c r="N18" s="1">
        <v>99.085600000000085</v>
      </c>
      <c r="O18" s="1">
        <f t="shared" si="5"/>
        <v>24.222000000000001</v>
      </c>
      <c r="P18" s="5">
        <f t="shared" si="14"/>
        <v>40.598399999999941</v>
      </c>
      <c r="Q18" s="25">
        <f>P18+O18</f>
        <v>64.82039999999995</v>
      </c>
      <c r="R18" s="5">
        <f t="shared" si="8"/>
        <v>64.82039999999995</v>
      </c>
      <c r="S18" s="25"/>
      <c r="T18" s="5"/>
      <c r="U18" s="1"/>
      <c r="V18" s="1">
        <f t="shared" si="9"/>
        <v>11</v>
      </c>
      <c r="W18" s="1">
        <f t="shared" si="10"/>
        <v>8.3239038890265071</v>
      </c>
      <c r="X18" s="1">
        <v>25.279800000000002</v>
      </c>
      <c r="Y18" s="1">
        <v>23.452200000000001</v>
      </c>
      <c r="Z18" s="1">
        <v>19.040800000000001</v>
      </c>
      <c r="AA18" s="1">
        <v>28.648800000000001</v>
      </c>
      <c r="AB18" s="1">
        <v>24.310199999999998</v>
      </c>
      <c r="AC18" s="1">
        <v>19.462199999999999</v>
      </c>
      <c r="AD18" s="1">
        <v>25.951599999999999</v>
      </c>
      <c r="AE18" s="1">
        <v>18.026399999999999</v>
      </c>
      <c r="AF18" s="1">
        <v>21.639800000000001</v>
      </c>
      <c r="AG18" s="1">
        <v>22.7014</v>
      </c>
      <c r="AH18" s="1"/>
      <c r="AI18" s="1">
        <f t="shared" si="11"/>
        <v>65</v>
      </c>
      <c r="AJ18" s="1">
        <f t="shared" si="12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35</v>
      </c>
      <c r="C19" s="1">
        <v>523.90599999999995</v>
      </c>
      <c r="D19" s="1">
        <v>419.81900000000002</v>
      </c>
      <c r="E19" s="1">
        <v>340.23700000000002</v>
      </c>
      <c r="F19" s="1">
        <v>281.88600000000002</v>
      </c>
      <c r="G19" s="7">
        <v>1</v>
      </c>
      <c r="H19" s="1">
        <v>60</v>
      </c>
      <c r="I19" s="1" t="s">
        <v>36</v>
      </c>
      <c r="J19" s="1">
        <v>123.3</v>
      </c>
      <c r="K19" s="1">
        <f t="shared" si="3"/>
        <v>216.93700000000001</v>
      </c>
      <c r="L19" s="1">
        <f t="shared" si="4"/>
        <v>340.23700000000002</v>
      </c>
      <c r="M19" s="1"/>
      <c r="N19" s="1"/>
      <c r="O19" s="1">
        <f t="shared" si="5"/>
        <v>68.04740000000001</v>
      </c>
      <c r="P19" s="5">
        <f t="shared" si="14"/>
        <v>398.58800000000014</v>
      </c>
      <c r="Q19" s="25">
        <f>P19+O19</f>
        <v>466.63540000000012</v>
      </c>
      <c r="R19" s="5">
        <f t="shared" si="8"/>
        <v>226.63540000000012</v>
      </c>
      <c r="S19" s="25">
        <v>240</v>
      </c>
      <c r="T19" s="5"/>
      <c r="U19" s="1"/>
      <c r="V19" s="1">
        <f t="shared" si="9"/>
        <v>11</v>
      </c>
      <c r="W19" s="1">
        <f t="shared" si="10"/>
        <v>4.142494790396106</v>
      </c>
      <c r="X19" s="1">
        <v>43.175199999999997</v>
      </c>
      <c r="Y19" s="1">
        <v>48.213200000000001</v>
      </c>
      <c r="Z19" s="1">
        <v>69.972400000000007</v>
      </c>
      <c r="AA19" s="1">
        <v>69.825999999999993</v>
      </c>
      <c r="AB19" s="1">
        <v>66.239999999999995</v>
      </c>
      <c r="AC19" s="1">
        <v>60.430999999999997</v>
      </c>
      <c r="AD19" s="1">
        <v>47.846400000000003</v>
      </c>
      <c r="AE19" s="1">
        <v>51.842200000000012</v>
      </c>
      <c r="AF19" s="1">
        <v>85.450999999999993</v>
      </c>
      <c r="AG19" s="1">
        <v>76.975800000000007</v>
      </c>
      <c r="AH19" s="1"/>
      <c r="AI19" s="1">
        <f t="shared" si="11"/>
        <v>227</v>
      </c>
      <c r="AJ19" s="1">
        <f t="shared" si="12"/>
        <v>240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5" t="s">
        <v>57</v>
      </c>
      <c r="B20" s="15" t="s">
        <v>35</v>
      </c>
      <c r="C20" s="15"/>
      <c r="D20" s="15"/>
      <c r="E20" s="15"/>
      <c r="F20" s="15"/>
      <c r="G20" s="16">
        <v>0</v>
      </c>
      <c r="H20" s="15">
        <v>60</v>
      </c>
      <c r="I20" s="15" t="s">
        <v>36</v>
      </c>
      <c r="J20" s="15"/>
      <c r="K20" s="15">
        <f t="shared" si="3"/>
        <v>0</v>
      </c>
      <c r="L20" s="15">
        <f t="shared" si="4"/>
        <v>0</v>
      </c>
      <c r="M20" s="15"/>
      <c r="N20" s="15"/>
      <c r="O20" s="15">
        <f t="shared" si="5"/>
        <v>0</v>
      </c>
      <c r="P20" s="17"/>
      <c r="Q20" s="5">
        <f t="shared" si="7"/>
        <v>0</v>
      </c>
      <c r="R20" s="5">
        <f t="shared" si="8"/>
        <v>0</v>
      </c>
      <c r="S20" s="5"/>
      <c r="T20" s="17"/>
      <c r="U20" s="15"/>
      <c r="V20" s="1" t="e">
        <f t="shared" si="9"/>
        <v>#DIV/0!</v>
      </c>
      <c r="W20" s="15" t="e">
        <f t="shared" si="10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46</v>
      </c>
      <c r="AI20" s="1">
        <f t="shared" si="11"/>
        <v>0</v>
      </c>
      <c r="AJ20" s="1">
        <f t="shared" si="12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35</v>
      </c>
      <c r="C21" s="1">
        <v>298.92200000000003</v>
      </c>
      <c r="D21" s="1">
        <v>1109.654</v>
      </c>
      <c r="E21" s="1">
        <v>687.75800000000004</v>
      </c>
      <c r="F21" s="1">
        <v>305.279</v>
      </c>
      <c r="G21" s="7">
        <v>1</v>
      </c>
      <c r="H21" s="1">
        <v>60</v>
      </c>
      <c r="I21" s="1" t="s">
        <v>36</v>
      </c>
      <c r="J21" s="1">
        <v>114.95</v>
      </c>
      <c r="K21" s="1">
        <f t="shared" si="3"/>
        <v>572.80799999999999</v>
      </c>
      <c r="L21" s="1">
        <f t="shared" si="4"/>
        <v>286.96700000000004</v>
      </c>
      <c r="M21" s="1">
        <v>400.791</v>
      </c>
      <c r="N21" s="1">
        <v>102.05199999999989</v>
      </c>
      <c r="O21" s="1">
        <f t="shared" si="5"/>
        <v>57.393400000000007</v>
      </c>
      <c r="P21" s="5">
        <f t="shared" ref="P21:P24" si="15">10*O21-N21-F21</f>
        <v>166.60300000000018</v>
      </c>
      <c r="Q21" s="5">
        <f t="shared" si="7"/>
        <v>166.60300000000018</v>
      </c>
      <c r="R21" s="5">
        <f t="shared" si="8"/>
        <v>166.60300000000018</v>
      </c>
      <c r="S21" s="5"/>
      <c r="T21" s="5"/>
      <c r="U21" s="1"/>
      <c r="V21" s="1">
        <f t="shared" si="9"/>
        <v>10</v>
      </c>
      <c r="W21" s="1">
        <f t="shared" si="10"/>
        <v>7.0971749364909531</v>
      </c>
      <c r="X21" s="1">
        <v>56.283999999999992</v>
      </c>
      <c r="Y21" s="1">
        <v>61.975600000000007</v>
      </c>
      <c r="Z21" s="1">
        <v>63.585599999999999</v>
      </c>
      <c r="AA21" s="1">
        <v>66.123999999999995</v>
      </c>
      <c r="AB21" s="1">
        <v>53.226599999999998</v>
      </c>
      <c r="AC21" s="1">
        <v>52.375</v>
      </c>
      <c r="AD21" s="1">
        <v>62.294199999999996</v>
      </c>
      <c r="AE21" s="1">
        <v>59.791200000000003</v>
      </c>
      <c r="AF21" s="1">
        <v>65.555399999999992</v>
      </c>
      <c r="AG21" s="1">
        <v>62.2316</v>
      </c>
      <c r="AH21" s="20" t="s">
        <v>54</v>
      </c>
      <c r="AI21" s="1">
        <f t="shared" si="11"/>
        <v>167</v>
      </c>
      <c r="AJ21" s="1">
        <f t="shared" si="12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35</v>
      </c>
      <c r="C22" s="1">
        <v>38.033999999999999</v>
      </c>
      <c r="D22" s="1">
        <v>445.35599999999999</v>
      </c>
      <c r="E22" s="1">
        <v>247.15799999999999</v>
      </c>
      <c r="F22" s="1">
        <v>105.30800000000001</v>
      </c>
      <c r="G22" s="7">
        <v>1</v>
      </c>
      <c r="H22" s="1">
        <v>60</v>
      </c>
      <c r="I22" s="1" t="s">
        <v>36</v>
      </c>
      <c r="J22" s="1">
        <v>37</v>
      </c>
      <c r="K22" s="1">
        <f t="shared" si="3"/>
        <v>210.15799999999999</v>
      </c>
      <c r="L22" s="1">
        <f t="shared" si="4"/>
        <v>89.557999999999993</v>
      </c>
      <c r="M22" s="1">
        <v>157.6</v>
      </c>
      <c r="N22" s="1"/>
      <c r="O22" s="1">
        <f t="shared" si="5"/>
        <v>17.9116</v>
      </c>
      <c r="P22" s="5">
        <f t="shared" si="15"/>
        <v>73.807999999999979</v>
      </c>
      <c r="Q22" s="25">
        <f>P22+O22</f>
        <v>91.719599999999986</v>
      </c>
      <c r="R22" s="5">
        <f t="shared" si="8"/>
        <v>91.719599999999986</v>
      </c>
      <c r="S22" s="25"/>
      <c r="T22" s="5"/>
      <c r="U22" s="1"/>
      <c r="V22" s="1">
        <f t="shared" si="9"/>
        <v>11</v>
      </c>
      <c r="W22" s="1">
        <f t="shared" si="10"/>
        <v>5.8793184305143038</v>
      </c>
      <c r="X22" s="1">
        <v>9.3155999999999999</v>
      </c>
      <c r="Y22" s="1">
        <v>11.561999999999999</v>
      </c>
      <c r="Z22" s="1">
        <v>21.790600000000001</v>
      </c>
      <c r="AA22" s="1">
        <v>24.232199999999999</v>
      </c>
      <c r="AB22" s="1">
        <v>20.998799999999999</v>
      </c>
      <c r="AC22" s="1">
        <v>19.973199999999999</v>
      </c>
      <c r="AD22" s="1">
        <v>30.3642</v>
      </c>
      <c r="AE22" s="1">
        <v>27.183399999999999</v>
      </c>
      <c r="AF22" s="1">
        <v>26.4664</v>
      </c>
      <c r="AG22" s="1">
        <v>29.1312</v>
      </c>
      <c r="AH22" s="1"/>
      <c r="AI22" s="1">
        <f t="shared" si="11"/>
        <v>92</v>
      </c>
      <c r="AJ22" s="1">
        <f t="shared" si="12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35</v>
      </c>
      <c r="C23" s="1">
        <v>4.742</v>
      </c>
      <c r="D23" s="1">
        <v>321.84800000000001</v>
      </c>
      <c r="E23" s="1">
        <v>172.899</v>
      </c>
      <c r="F23" s="1">
        <v>76.777000000000001</v>
      </c>
      <c r="G23" s="7">
        <v>1</v>
      </c>
      <c r="H23" s="1">
        <v>60</v>
      </c>
      <c r="I23" s="1" t="s">
        <v>36</v>
      </c>
      <c r="J23" s="1">
        <v>27.3</v>
      </c>
      <c r="K23" s="1">
        <f t="shared" si="3"/>
        <v>145.59899999999999</v>
      </c>
      <c r="L23" s="1">
        <f t="shared" si="4"/>
        <v>72.646000000000001</v>
      </c>
      <c r="M23" s="1">
        <v>100.253</v>
      </c>
      <c r="N23" s="1"/>
      <c r="O23" s="1">
        <f t="shared" si="5"/>
        <v>14.529199999999999</v>
      </c>
      <c r="P23" s="5">
        <f t="shared" si="15"/>
        <v>68.515000000000001</v>
      </c>
      <c r="Q23" s="5">
        <f>T23</f>
        <v>150</v>
      </c>
      <c r="R23" s="5">
        <f t="shared" si="8"/>
        <v>50</v>
      </c>
      <c r="S23" s="5">
        <v>100</v>
      </c>
      <c r="T23" s="23">
        <v>150</v>
      </c>
      <c r="U23" s="24" t="s">
        <v>148</v>
      </c>
      <c r="V23" s="1">
        <f t="shared" si="9"/>
        <v>15.60836109352201</v>
      </c>
      <c r="W23" s="1">
        <f t="shared" si="10"/>
        <v>5.2843239820499415</v>
      </c>
      <c r="X23" s="1">
        <v>11.1968</v>
      </c>
      <c r="Y23" s="1">
        <v>11.8978</v>
      </c>
      <c r="Z23" s="1">
        <v>18.616399999999999</v>
      </c>
      <c r="AA23" s="1">
        <v>17.583400000000001</v>
      </c>
      <c r="AB23" s="1">
        <v>10.0184</v>
      </c>
      <c r="AC23" s="1">
        <v>12.122400000000001</v>
      </c>
      <c r="AD23" s="1">
        <v>17.397200000000009</v>
      </c>
      <c r="AE23" s="1">
        <v>19.8598</v>
      </c>
      <c r="AF23" s="1">
        <v>25.677800000000001</v>
      </c>
      <c r="AG23" s="1">
        <v>23.561599999999999</v>
      </c>
      <c r="AH23" s="1"/>
      <c r="AI23" s="1">
        <f t="shared" si="11"/>
        <v>50</v>
      </c>
      <c r="AJ23" s="1">
        <f t="shared" si="12"/>
        <v>100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35</v>
      </c>
      <c r="C24" s="1">
        <v>65.725999999999999</v>
      </c>
      <c r="D24" s="1">
        <v>366.32</v>
      </c>
      <c r="E24" s="1">
        <v>141.43199999999999</v>
      </c>
      <c r="F24" s="1">
        <v>76.846999999999994</v>
      </c>
      <c r="G24" s="7">
        <v>1</v>
      </c>
      <c r="H24" s="1">
        <v>60</v>
      </c>
      <c r="I24" s="1" t="s">
        <v>36</v>
      </c>
      <c r="J24" s="1">
        <v>47.45</v>
      </c>
      <c r="K24" s="1">
        <f t="shared" si="3"/>
        <v>93.981999999999985</v>
      </c>
      <c r="L24" s="1">
        <f t="shared" si="4"/>
        <v>141.43199999999999</v>
      </c>
      <c r="M24" s="1"/>
      <c r="N24" s="1">
        <v>26.983399999999961</v>
      </c>
      <c r="O24" s="1">
        <f t="shared" si="5"/>
        <v>28.286399999999997</v>
      </c>
      <c r="P24" s="5">
        <f t="shared" si="15"/>
        <v>179.03360000000004</v>
      </c>
      <c r="Q24" s="5">
        <f t="shared" si="7"/>
        <v>179.03360000000004</v>
      </c>
      <c r="R24" s="5">
        <f t="shared" si="8"/>
        <v>79.033600000000035</v>
      </c>
      <c r="S24" s="5">
        <v>100</v>
      </c>
      <c r="T24" s="5"/>
      <c r="U24" s="1"/>
      <c r="V24" s="1">
        <f t="shared" si="9"/>
        <v>10</v>
      </c>
      <c r="W24" s="1">
        <f t="shared" si="10"/>
        <v>3.6706827309236938</v>
      </c>
      <c r="X24" s="1">
        <v>20.8934</v>
      </c>
      <c r="Y24" s="1">
        <v>13.157</v>
      </c>
      <c r="Z24" s="1">
        <v>24.506</v>
      </c>
      <c r="AA24" s="1">
        <v>30.6722</v>
      </c>
      <c r="AB24" s="1">
        <v>18.4434</v>
      </c>
      <c r="AC24" s="1">
        <v>15.295400000000001</v>
      </c>
      <c r="AD24" s="1">
        <v>15.4948</v>
      </c>
      <c r="AE24" s="1">
        <v>15.994999999999999</v>
      </c>
      <c r="AF24" s="1">
        <v>22.1112</v>
      </c>
      <c r="AG24" s="1">
        <v>19.817</v>
      </c>
      <c r="AH24" s="1" t="s">
        <v>54</v>
      </c>
      <c r="AI24" s="1">
        <f t="shared" si="11"/>
        <v>79</v>
      </c>
      <c r="AJ24" s="1">
        <f t="shared" si="12"/>
        <v>100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62</v>
      </c>
      <c r="B25" s="11" t="s">
        <v>35</v>
      </c>
      <c r="C25" s="11"/>
      <c r="D25" s="11">
        <v>33.414000000000001</v>
      </c>
      <c r="E25" s="11">
        <v>33.414000000000001</v>
      </c>
      <c r="F25" s="11"/>
      <c r="G25" s="12">
        <v>0</v>
      </c>
      <c r="H25" s="11" t="e">
        <v>#N/A</v>
      </c>
      <c r="I25" s="11" t="s">
        <v>71</v>
      </c>
      <c r="J25" s="11"/>
      <c r="K25" s="11">
        <f t="shared" si="3"/>
        <v>33.414000000000001</v>
      </c>
      <c r="L25" s="11">
        <f t="shared" si="4"/>
        <v>0</v>
      </c>
      <c r="M25" s="11">
        <v>33.414000000000001</v>
      </c>
      <c r="N25" s="11"/>
      <c r="O25" s="11">
        <f t="shared" si="5"/>
        <v>0</v>
      </c>
      <c r="P25" s="13"/>
      <c r="Q25" s="5">
        <f t="shared" si="7"/>
        <v>0</v>
      </c>
      <c r="R25" s="5">
        <f t="shared" si="8"/>
        <v>0</v>
      </c>
      <c r="S25" s="5"/>
      <c r="T25" s="13"/>
      <c r="U25" s="11"/>
      <c r="V25" s="1" t="e">
        <f t="shared" si="9"/>
        <v>#DIV/0!</v>
      </c>
      <c r="W25" s="11" t="e">
        <f t="shared" si="10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/>
      <c r="AI25" s="1">
        <f t="shared" si="11"/>
        <v>0</v>
      </c>
      <c r="AJ25" s="1">
        <f t="shared" si="12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35</v>
      </c>
      <c r="C26" s="1">
        <v>71.459999999999994</v>
      </c>
      <c r="D26" s="1">
        <v>279.209</v>
      </c>
      <c r="E26" s="1">
        <v>270.62200000000001</v>
      </c>
      <c r="F26" s="1">
        <v>38.633000000000003</v>
      </c>
      <c r="G26" s="7">
        <v>1</v>
      </c>
      <c r="H26" s="1">
        <v>30</v>
      </c>
      <c r="I26" s="1" t="s">
        <v>36</v>
      </c>
      <c r="J26" s="1">
        <v>27.2</v>
      </c>
      <c r="K26" s="1">
        <f t="shared" si="3"/>
        <v>243.42200000000003</v>
      </c>
      <c r="L26" s="1">
        <f t="shared" si="4"/>
        <v>63.837000000000018</v>
      </c>
      <c r="M26" s="1">
        <v>206.785</v>
      </c>
      <c r="N26" s="1">
        <v>26.103199999999951</v>
      </c>
      <c r="O26" s="1">
        <f t="shared" si="5"/>
        <v>12.767400000000004</v>
      </c>
      <c r="P26" s="5">
        <f t="shared" ref="P26:P28" si="16">10*O26-N26-F26</f>
        <v>62.937800000000074</v>
      </c>
      <c r="Q26" s="5">
        <f t="shared" si="7"/>
        <v>62.937800000000074</v>
      </c>
      <c r="R26" s="5">
        <f t="shared" si="8"/>
        <v>62.937800000000074</v>
      </c>
      <c r="S26" s="5"/>
      <c r="T26" s="5"/>
      <c r="U26" s="1"/>
      <c r="V26" s="1">
        <f t="shared" si="9"/>
        <v>10</v>
      </c>
      <c r="W26" s="1">
        <f t="shared" si="10"/>
        <v>5.0704293748139744</v>
      </c>
      <c r="X26" s="1">
        <v>10.231199999999999</v>
      </c>
      <c r="Y26" s="1">
        <v>10.35</v>
      </c>
      <c r="Z26" s="1">
        <v>8.9144000000000005</v>
      </c>
      <c r="AA26" s="1">
        <v>9.2358000000000011</v>
      </c>
      <c r="AB26" s="1">
        <v>12.684200000000001</v>
      </c>
      <c r="AC26" s="1">
        <v>12.902799999999999</v>
      </c>
      <c r="AD26" s="1">
        <v>10.417999999999999</v>
      </c>
      <c r="AE26" s="1">
        <v>9.4394000000000009</v>
      </c>
      <c r="AF26" s="1">
        <v>7.7906000000000004</v>
      </c>
      <c r="AG26" s="1">
        <v>8.1988000000000003</v>
      </c>
      <c r="AH26" s="1"/>
      <c r="AI26" s="1">
        <f t="shared" si="11"/>
        <v>63</v>
      </c>
      <c r="AJ26" s="1">
        <f t="shared" si="12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35</v>
      </c>
      <c r="C27" s="1">
        <v>101.45</v>
      </c>
      <c r="D27" s="1">
        <v>770.47900000000004</v>
      </c>
      <c r="E27" s="1">
        <v>566.221</v>
      </c>
      <c r="F27" s="1">
        <v>254.74100000000001</v>
      </c>
      <c r="G27" s="7">
        <v>1</v>
      </c>
      <c r="H27" s="1">
        <v>30</v>
      </c>
      <c r="I27" s="1" t="s">
        <v>36</v>
      </c>
      <c r="J27" s="1">
        <v>60.5</v>
      </c>
      <c r="K27" s="1">
        <f t="shared" si="3"/>
        <v>505.721</v>
      </c>
      <c r="L27" s="1">
        <f t="shared" si="4"/>
        <v>108.11700000000002</v>
      </c>
      <c r="M27" s="1">
        <v>458.10399999999998</v>
      </c>
      <c r="N27" s="1">
        <v>56.868599999999958</v>
      </c>
      <c r="O27" s="1">
        <f t="shared" si="5"/>
        <v>21.623400000000004</v>
      </c>
      <c r="P27" s="5"/>
      <c r="Q27" s="5">
        <f t="shared" si="7"/>
        <v>0</v>
      </c>
      <c r="R27" s="5">
        <f t="shared" si="8"/>
        <v>0</v>
      </c>
      <c r="S27" s="5"/>
      <c r="T27" s="5"/>
      <c r="U27" s="1"/>
      <c r="V27" s="1">
        <f t="shared" si="9"/>
        <v>14.410758715095682</v>
      </c>
      <c r="W27" s="1">
        <f t="shared" si="10"/>
        <v>14.410758715095682</v>
      </c>
      <c r="X27" s="1">
        <v>35.197399999999988</v>
      </c>
      <c r="Y27" s="1">
        <v>39.151200000000003</v>
      </c>
      <c r="Z27" s="1">
        <v>25.131599999999999</v>
      </c>
      <c r="AA27" s="1">
        <v>17.633199999999999</v>
      </c>
      <c r="AB27" s="1">
        <v>23.240400000000001</v>
      </c>
      <c r="AC27" s="1">
        <v>33.239400000000003</v>
      </c>
      <c r="AD27" s="1">
        <v>39.892200000000003</v>
      </c>
      <c r="AE27" s="1">
        <v>32.479200000000013</v>
      </c>
      <c r="AF27" s="1">
        <v>33.558999999999997</v>
      </c>
      <c r="AG27" s="1">
        <v>43.534799999999997</v>
      </c>
      <c r="AH27" s="1"/>
      <c r="AI27" s="1">
        <f t="shared" si="11"/>
        <v>0</v>
      </c>
      <c r="AJ27" s="1">
        <f t="shared" si="12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35</v>
      </c>
      <c r="C28" s="1">
        <v>64.022999999999996</v>
      </c>
      <c r="D28" s="1">
        <v>210.30500000000001</v>
      </c>
      <c r="E28" s="1">
        <v>161.614</v>
      </c>
      <c r="F28" s="1">
        <v>73.942999999999998</v>
      </c>
      <c r="G28" s="7">
        <v>1</v>
      </c>
      <c r="H28" s="1">
        <v>30</v>
      </c>
      <c r="I28" s="1" t="s">
        <v>36</v>
      </c>
      <c r="J28" s="1">
        <v>30.3</v>
      </c>
      <c r="K28" s="1">
        <f t="shared" si="3"/>
        <v>131.31399999999999</v>
      </c>
      <c r="L28" s="1">
        <f t="shared" si="4"/>
        <v>59.292000000000002</v>
      </c>
      <c r="M28" s="1">
        <v>102.322</v>
      </c>
      <c r="N28" s="1">
        <v>14.553799999999949</v>
      </c>
      <c r="O28" s="1">
        <f t="shared" si="5"/>
        <v>11.8584</v>
      </c>
      <c r="P28" s="5">
        <f t="shared" si="16"/>
        <v>30.087200000000053</v>
      </c>
      <c r="Q28" s="5">
        <f t="shared" si="7"/>
        <v>30.087200000000053</v>
      </c>
      <c r="R28" s="5">
        <f t="shared" si="8"/>
        <v>30.087200000000053</v>
      </c>
      <c r="S28" s="5"/>
      <c r="T28" s="5"/>
      <c r="U28" s="1"/>
      <c r="V28" s="1">
        <f t="shared" si="9"/>
        <v>10</v>
      </c>
      <c r="W28" s="1">
        <f t="shared" si="10"/>
        <v>7.4627943061458506</v>
      </c>
      <c r="X28" s="1">
        <v>12.123799999999999</v>
      </c>
      <c r="Y28" s="1">
        <v>13.335800000000001</v>
      </c>
      <c r="Z28" s="1">
        <v>12.937200000000001</v>
      </c>
      <c r="AA28" s="1">
        <v>10.9094</v>
      </c>
      <c r="AB28" s="1">
        <v>14.4756</v>
      </c>
      <c r="AC28" s="1">
        <v>12.381399999999999</v>
      </c>
      <c r="AD28" s="1">
        <v>6.9047999999999998</v>
      </c>
      <c r="AE28" s="1">
        <v>6.9090000000000007</v>
      </c>
      <c r="AF28" s="1">
        <v>13.593400000000001</v>
      </c>
      <c r="AG28" s="1">
        <v>20.477599999999999</v>
      </c>
      <c r="AH28" s="1"/>
      <c r="AI28" s="1">
        <f t="shared" si="11"/>
        <v>30</v>
      </c>
      <c r="AJ28" s="1">
        <f t="shared" si="12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66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36</v>
      </c>
      <c r="J29" s="15"/>
      <c r="K29" s="15">
        <f t="shared" si="3"/>
        <v>0</v>
      </c>
      <c r="L29" s="15">
        <f t="shared" si="4"/>
        <v>0</v>
      </c>
      <c r="M29" s="15"/>
      <c r="N29" s="15"/>
      <c r="O29" s="15">
        <f t="shared" si="5"/>
        <v>0</v>
      </c>
      <c r="P29" s="17"/>
      <c r="Q29" s="5">
        <f t="shared" si="7"/>
        <v>0</v>
      </c>
      <c r="R29" s="5">
        <f t="shared" si="8"/>
        <v>0</v>
      </c>
      <c r="S29" s="5"/>
      <c r="T29" s="17"/>
      <c r="U29" s="15"/>
      <c r="V29" s="1" t="e">
        <f t="shared" si="9"/>
        <v>#DIV/0!</v>
      </c>
      <c r="W29" s="15" t="e">
        <f t="shared" si="10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46</v>
      </c>
      <c r="AI29" s="1">
        <f t="shared" si="11"/>
        <v>0</v>
      </c>
      <c r="AJ29" s="1">
        <f t="shared" si="12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35</v>
      </c>
      <c r="C30" s="1">
        <v>-0.82899999999999996</v>
      </c>
      <c r="D30" s="1">
        <v>444.10399999999998</v>
      </c>
      <c r="E30" s="1">
        <v>246.30099999999999</v>
      </c>
      <c r="F30" s="1">
        <v>81.971000000000004</v>
      </c>
      <c r="G30" s="7">
        <v>1</v>
      </c>
      <c r="H30" s="1">
        <v>40</v>
      </c>
      <c r="I30" s="1" t="s">
        <v>36</v>
      </c>
      <c r="J30" s="1">
        <v>54.4</v>
      </c>
      <c r="K30" s="1">
        <f t="shared" si="3"/>
        <v>191.90099999999998</v>
      </c>
      <c r="L30" s="1">
        <f t="shared" si="4"/>
        <v>80.424999999999983</v>
      </c>
      <c r="M30" s="1">
        <v>165.876</v>
      </c>
      <c r="N30" s="1"/>
      <c r="O30" s="1">
        <f t="shared" si="5"/>
        <v>16.084999999999997</v>
      </c>
      <c r="P30" s="5">
        <f t="shared" ref="P30:P36" si="17">10*O30-N30-F30</f>
        <v>78.878999999999962</v>
      </c>
      <c r="Q30" s="5">
        <f t="shared" si="7"/>
        <v>78.878999999999962</v>
      </c>
      <c r="R30" s="5">
        <f t="shared" si="8"/>
        <v>78.878999999999962</v>
      </c>
      <c r="S30" s="5"/>
      <c r="T30" s="5"/>
      <c r="U30" s="1"/>
      <c r="V30" s="1">
        <f t="shared" si="9"/>
        <v>10</v>
      </c>
      <c r="W30" s="1">
        <f t="shared" si="10"/>
        <v>5.0961143922909553</v>
      </c>
      <c r="X30" s="1">
        <v>11.6386</v>
      </c>
      <c r="Y30" s="1">
        <v>15.077999999999999</v>
      </c>
      <c r="Z30" s="1">
        <v>19.585799999999999</v>
      </c>
      <c r="AA30" s="1">
        <v>18.730799999999999</v>
      </c>
      <c r="AB30" s="1">
        <v>12.2296</v>
      </c>
      <c r="AC30" s="1">
        <v>15.457599999999999</v>
      </c>
      <c r="AD30" s="1">
        <v>16.522200000000009</v>
      </c>
      <c r="AE30" s="1">
        <v>13.344799999999999</v>
      </c>
      <c r="AF30" s="1">
        <v>17.7606</v>
      </c>
      <c r="AG30" s="1">
        <v>18.887599999999999</v>
      </c>
      <c r="AH30" s="1"/>
      <c r="AI30" s="1">
        <f t="shared" si="11"/>
        <v>79</v>
      </c>
      <c r="AJ30" s="1">
        <f t="shared" si="12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35</v>
      </c>
      <c r="C31" s="1">
        <v>18.062000000000001</v>
      </c>
      <c r="D31" s="1">
        <v>145.13399999999999</v>
      </c>
      <c r="E31" s="1">
        <v>54.326999999999998</v>
      </c>
      <c r="F31" s="1">
        <v>39.363999999999997</v>
      </c>
      <c r="G31" s="7">
        <v>1</v>
      </c>
      <c r="H31" s="1">
        <v>30</v>
      </c>
      <c r="I31" s="1" t="s">
        <v>36</v>
      </c>
      <c r="J31" s="1">
        <v>22.6</v>
      </c>
      <c r="K31" s="1">
        <f t="shared" si="3"/>
        <v>31.726999999999997</v>
      </c>
      <c r="L31" s="1">
        <f t="shared" si="4"/>
        <v>36.569000000000003</v>
      </c>
      <c r="M31" s="1">
        <v>17.757999999999999</v>
      </c>
      <c r="N31" s="1"/>
      <c r="O31" s="1">
        <f t="shared" si="5"/>
        <v>7.3138000000000005</v>
      </c>
      <c r="P31" s="5">
        <f t="shared" si="17"/>
        <v>33.774000000000008</v>
      </c>
      <c r="Q31" s="5">
        <f t="shared" si="7"/>
        <v>33.774000000000008</v>
      </c>
      <c r="R31" s="5">
        <f t="shared" si="8"/>
        <v>33.774000000000008</v>
      </c>
      <c r="S31" s="5"/>
      <c r="T31" s="5"/>
      <c r="U31" s="1"/>
      <c r="V31" s="1">
        <f t="shared" si="9"/>
        <v>10</v>
      </c>
      <c r="W31" s="1">
        <f t="shared" si="10"/>
        <v>5.3821542836829002</v>
      </c>
      <c r="X31" s="1">
        <v>4.9962</v>
      </c>
      <c r="Y31" s="1">
        <v>4.1162000000000001</v>
      </c>
      <c r="Z31" s="1">
        <v>8.4480000000000004</v>
      </c>
      <c r="AA31" s="1">
        <v>9.0191999999999997</v>
      </c>
      <c r="AB31" s="1">
        <v>5.9139999999999997</v>
      </c>
      <c r="AC31" s="1">
        <v>5.6288</v>
      </c>
      <c r="AD31" s="1">
        <v>5.8646000000000003</v>
      </c>
      <c r="AE31" s="1">
        <v>5.8574000000000002</v>
      </c>
      <c r="AF31" s="1">
        <v>8.5648</v>
      </c>
      <c r="AG31" s="1">
        <v>9.6168000000000013</v>
      </c>
      <c r="AH31" s="1"/>
      <c r="AI31" s="1">
        <f t="shared" si="11"/>
        <v>34</v>
      </c>
      <c r="AJ31" s="1">
        <f t="shared" si="12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35</v>
      </c>
      <c r="C32" s="1">
        <v>58.643000000000001</v>
      </c>
      <c r="D32" s="1">
        <v>158.34200000000001</v>
      </c>
      <c r="E32" s="1">
        <v>49.546999999999997</v>
      </c>
      <c r="F32" s="1">
        <v>59.662999999999997</v>
      </c>
      <c r="G32" s="7">
        <v>1</v>
      </c>
      <c r="H32" s="1">
        <v>50</v>
      </c>
      <c r="I32" s="1" t="s">
        <v>36</v>
      </c>
      <c r="J32" s="1">
        <v>30.8</v>
      </c>
      <c r="K32" s="1">
        <f t="shared" si="3"/>
        <v>18.746999999999996</v>
      </c>
      <c r="L32" s="1">
        <f t="shared" si="4"/>
        <v>49.546999999999997</v>
      </c>
      <c r="M32" s="1"/>
      <c r="N32" s="1"/>
      <c r="O32" s="1">
        <f t="shared" si="5"/>
        <v>9.9093999999999998</v>
      </c>
      <c r="P32" s="5">
        <f t="shared" si="17"/>
        <v>39.430999999999997</v>
      </c>
      <c r="Q32" s="25">
        <f>P32+O32</f>
        <v>49.340399999999995</v>
      </c>
      <c r="R32" s="5">
        <f t="shared" si="8"/>
        <v>49.340399999999995</v>
      </c>
      <c r="S32" s="25"/>
      <c r="T32" s="5"/>
      <c r="U32" s="1"/>
      <c r="V32" s="1">
        <f t="shared" si="9"/>
        <v>11</v>
      </c>
      <c r="W32" s="1">
        <f t="shared" si="10"/>
        <v>6.020848890952025</v>
      </c>
      <c r="X32" s="1">
        <v>10.611599999999999</v>
      </c>
      <c r="Y32" s="1">
        <v>12.674200000000001</v>
      </c>
      <c r="Z32" s="1">
        <v>14.1812</v>
      </c>
      <c r="AA32" s="1">
        <v>15.744</v>
      </c>
      <c r="AB32" s="1">
        <v>12.1084</v>
      </c>
      <c r="AC32" s="1">
        <v>8.8255999999999997</v>
      </c>
      <c r="AD32" s="1">
        <v>17.333200000000001</v>
      </c>
      <c r="AE32" s="1">
        <v>19.162800000000001</v>
      </c>
      <c r="AF32" s="1">
        <v>22.482399999999998</v>
      </c>
      <c r="AG32" s="1">
        <v>23.469000000000001</v>
      </c>
      <c r="AH32" s="1"/>
      <c r="AI32" s="1">
        <f t="shared" si="11"/>
        <v>49</v>
      </c>
      <c r="AJ32" s="1">
        <f t="shared" si="12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35</v>
      </c>
      <c r="C33" s="1">
        <v>6.4390000000000001</v>
      </c>
      <c r="D33" s="1">
        <v>212.58099999999999</v>
      </c>
      <c r="E33" s="1">
        <v>44.929000000000002</v>
      </c>
      <c r="F33" s="1">
        <v>84.614000000000004</v>
      </c>
      <c r="G33" s="7">
        <v>1</v>
      </c>
      <c r="H33" s="1">
        <v>50</v>
      </c>
      <c r="I33" s="1" t="s">
        <v>36</v>
      </c>
      <c r="J33" s="1">
        <v>23.4</v>
      </c>
      <c r="K33" s="1">
        <f t="shared" si="3"/>
        <v>21.529000000000003</v>
      </c>
      <c r="L33" s="1">
        <f t="shared" si="4"/>
        <v>44.929000000000002</v>
      </c>
      <c r="M33" s="1"/>
      <c r="N33" s="1"/>
      <c r="O33" s="1">
        <f t="shared" si="5"/>
        <v>8.9858000000000011</v>
      </c>
      <c r="P33" s="5">
        <f t="shared" si="17"/>
        <v>5.2439999999999998</v>
      </c>
      <c r="Q33" s="5">
        <f t="shared" si="7"/>
        <v>5.2439999999999998</v>
      </c>
      <c r="R33" s="5">
        <f t="shared" si="8"/>
        <v>5.2439999999999998</v>
      </c>
      <c r="S33" s="5"/>
      <c r="T33" s="5"/>
      <c r="U33" s="1"/>
      <c r="V33" s="1">
        <f t="shared" si="9"/>
        <v>10</v>
      </c>
      <c r="W33" s="1">
        <f t="shared" si="10"/>
        <v>9.416412562042332</v>
      </c>
      <c r="X33" s="1">
        <v>7.0066000000000006</v>
      </c>
      <c r="Y33" s="1">
        <v>9.3597999999999999</v>
      </c>
      <c r="Z33" s="1">
        <v>15.0562</v>
      </c>
      <c r="AA33" s="1">
        <v>14.673999999999999</v>
      </c>
      <c r="AB33" s="1">
        <v>8.1138000000000012</v>
      </c>
      <c r="AC33" s="1">
        <v>7.7713999999999999</v>
      </c>
      <c r="AD33" s="1">
        <v>13.138400000000001</v>
      </c>
      <c r="AE33" s="1">
        <v>13.702</v>
      </c>
      <c r="AF33" s="1">
        <v>5.7347999999999999</v>
      </c>
      <c r="AG33" s="1">
        <v>4.9811999999999994</v>
      </c>
      <c r="AH33" s="1"/>
      <c r="AI33" s="1">
        <f t="shared" si="11"/>
        <v>5</v>
      </c>
      <c r="AJ33" s="1">
        <f t="shared" si="12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41</v>
      </c>
      <c r="C34" s="1">
        <v>333</v>
      </c>
      <c r="D34" s="1">
        <v>1492</v>
      </c>
      <c r="E34" s="1">
        <v>1041</v>
      </c>
      <c r="F34" s="1">
        <v>511</v>
      </c>
      <c r="G34" s="7">
        <v>0.4</v>
      </c>
      <c r="H34" s="1">
        <v>45</v>
      </c>
      <c r="I34" s="1" t="s">
        <v>36</v>
      </c>
      <c r="J34" s="1">
        <v>204</v>
      </c>
      <c r="K34" s="1">
        <f t="shared" si="3"/>
        <v>837</v>
      </c>
      <c r="L34" s="1">
        <f t="shared" si="4"/>
        <v>501</v>
      </c>
      <c r="M34" s="1">
        <v>540</v>
      </c>
      <c r="N34" s="1">
        <v>114.09999999999989</v>
      </c>
      <c r="O34" s="1">
        <f t="shared" si="5"/>
        <v>100.2</v>
      </c>
      <c r="P34" s="5">
        <f t="shared" si="17"/>
        <v>376.90000000000009</v>
      </c>
      <c r="Q34" s="5">
        <f t="shared" si="7"/>
        <v>376.90000000000009</v>
      </c>
      <c r="R34" s="5">
        <f t="shared" si="8"/>
        <v>126.90000000000009</v>
      </c>
      <c r="S34" s="5">
        <v>250</v>
      </c>
      <c r="T34" s="5"/>
      <c r="U34" s="1"/>
      <c r="V34" s="1">
        <f t="shared" si="9"/>
        <v>10</v>
      </c>
      <c r="W34" s="1">
        <f t="shared" si="10"/>
        <v>6.238522954091815</v>
      </c>
      <c r="X34" s="1">
        <v>89</v>
      </c>
      <c r="Y34" s="1">
        <v>78</v>
      </c>
      <c r="Z34" s="1">
        <v>75</v>
      </c>
      <c r="AA34" s="1">
        <v>70</v>
      </c>
      <c r="AB34" s="1">
        <v>73</v>
      </c>
      <c r="AC34" s="1">
        <v>72</v>
      </c>
      <c r="AD34" s="1">
        <v>51.8</v>
      </c>
      <c r="AE34" s="1">
        <v>45.2</v>
      </c>
      <c r="AF34" s="1">
        <v>25.2</v>
      </c>
      <c r="AG34" s="1">
        <v>33.200000000000003</v>
      </c>
      <c r="AH34" s="1" t="s">
        <v>73</v>
      </c>
      <c r="AI34" s="1">
        <f t="shared" si="11"/>
        <v>51</v>
      </c>
      <c r="AJ34" s="1">
        <f t="shared" si="12"/>
        <v>100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41</v>
      </c>
      <c r="C35" s="1">
        <v>155</v>
      </c>
      <c r="D35" s="1">
        <v>325</v>
      </c>
      <c r="E35" s="1">
        <v>157</v>
      </c>
      <c r="F35" s="1">
        <v>140</v>
      </c>
      <c r="G35" s="7">
        <v>0.45</v>
      </c>
      <c r="H35" s="1">
        <v>50</v>
      </c>
      <c r="I35" s="1" t="s">
        <v>36</v>
      </c>
      <c r="J35" s="1">
        <v>68</v>
      </c>
      <c r="K35" s="1">
        <f t="shared" si="3"/>
        <v>89</v>
      </c>
      <c r="L35" s="1">
        <f t="shared" si="4"/>
        <v>157</v>
      </c>
      <c r="M35" s="1"/>
      <c r="N35" s="1"/>
      <c r="O35" s="1">
        <f t="shared" si="5"/>
        <v>31.4</v>
      </c>
      <c r="P35" s="5">
        <f t="shared" si="17"/>
        <v>174</v>
      </c>
      <c r="Q35" s="5">
        <f t="shared" si="7"/>
        <v>174</v>
      </c>
      <c r="R35" s="5">
        <f t="shared" si="8"/>
        <v>174</v>
      </c>
      <c r="S35" s="5"/>
      <c r="T35" s="5"/>
      <c r="U35" s="1"/>
      <c r="V35" s="1">
        <f t="shared" si="9"/>
        <v>10</v>
      </c>
      <c r="W35" s="1">
        <f t="shared" si="10"/>
        <v>4.4585987261146496</v>
      </c>
      <c r="X35" s="1">
        <v>20.6</v>
      </c>
      <c r="Y35" s="1">
        <v>10.4</v>
      </c>
      <c r="Z35" s="1">
        <v>25.4</v>
      </c>
      <c r="AA35" s="1">
        <v>34.4</v>
      </c>
      <c r="AB35" s="1">
        <v>29.2</v>
      </c>
      <c r="AC35" s="1">
        <v>26.2</v>
      </c>
      <c r="AD35" s="1">
        <v>25.6</v>
      </c>
      <c r="AE35" s="1">
        <v>23.8</v>
      </c>
      <c r="AF35" s="1">
        <v>29.8</v>
      </c>
      <c r="AG35" s="1">
        <v>30.4</v>
      </c>
      <c r="AH35" s="1"/>
      <c r="AI35" s="1">
        <f t="shared" si="11"/>
        <v>78</v>
      </c>
      <c r="AJ35" s="1">
        <f t="shared" si="12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41</v>
      </c>
      <c r="C36" s="1">
        <v>442</v>
      </c>
      <c r="D36" s="1">
        <v>1010</v>
      </c>
      <c r="E36" s="1">
        <v>949</v>
      </c>
      <c r="F36" s="1">
        <v>228</v>
      </c>
      <c r="G36" s="7">
        <v>0.4</v>
      </c>
      <c r="H36" s="1">
        <v>45</v>
      </c>
      <c r="I36" s="1" t="s">
        <v>36</v>
      </c>
      <c r="J36" s="1">
        <v>207</v>
      </c>
      <c r="K36" s="1">
        <f t="shared" si="3"/>
        <v>742</v>
      </c>
      <c r="L36" s="1">
        <f t="shared" si="4"/>
        <v>409</v>
      </c>
      <c r="M36" s="1">
        <v>540</v>
      </c>
      <c r="N36" s="1">
        <v>201.8</v>
      </c>
      <c r="O36" s="1">
        <f t="shared" si="5"/>
        <v>81.8</v>
      </c>
      <c r="P36" s="5">
        <f t="shared" si="17"/>
        <v>388.20000000000005</v>
      </c>
      <c r="Q36" s="5">
        <f t="shared" si="7"/>
        <v>388.20000000000005</v>
      </c>
      <c r="R36" s="5">
        <f t="shared" si="8"/>
        <v>138.20000000000005</v>
      </c>
      <c r="S36" s="5">
        <v>250</v>
      </c>
      <c r="T36" s="5"/>
      <c r="U36" s="1"/>
      <c r="V36" s="1">
        <f t="shared" si="9"/>
        <v>10</v>
      </c>
      <c r="W36" s="1">
        <f t="shared" si="10"/>
        <v>5.2542787286063577</v>
      </c>
      <c r="X36" s="1">
        <v>71.8</v>
      </c>
      <c r="Y36" s="1">
        <v>68.8</v>
      </c>
      <c r="Z36" s="1">
        <v>65</v>
      </c>
      <c r="AA36" s="1">
        <v>66.400000000000006</v>
      </c>
      <c r="AB36" s="1">
        <v>78.400000000000006</v>
      </c>
      <c r="AC36" s="1">
        <v>77.400000000000006</v>
      </c>
      <c r="AD36" s="1">
        <v>53.2</v>
      </c>
      <c r="AE36" s="1">
        <v>47.8</v>
      </c>
      <c r="AF36" s="1">
        <v>55.4</v>
      </c>
      <c r="AG36" s="1">
        <v>58.8</v>
      </c>
      <c r="AH36" s="1" t="s">
        <v>54</v>
      </c>
      <c r="AI36" s="1">
        <f t="shared" si="11"/>
        <v>55</v>
      </c>
      <c r="AJ36" s="1">
        <f t="shared" si="12"/>
        <v>100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1" t="s">
        <v>76</v>
      </c>
      <c r="B37" s="11" t="s">
        <v>41</v>
      </c>
      <c r="C37" s="11"/>
      <c r="D37" s="11">
        <v>24</v>
      </c>
      <c r="E37" s="11">
        <v>24</v>
      </c>
      <c r="F37" s="11"/>
      <c r="G37" s="12">
        <v>0</v>
      </c>
      <c r="H37" s="11" t="e">
        <v>#N/A</v>
      </c>
      <c r="I37" s="11" t="s">
        <v>71</v>
      </c>
      <c r="J37" s="11"/>
      <c r="K37" s="11">
        <f t="shared" ref="K37:K68" si="18">E37-J37</f>
        <v>24</v>
      </c>
      <c r="L37" s="11">
        <f t="shared" si="4"/>
        <v>0</v>
      </c>
      <c r="M37" s="11">
        <v>24</v>
      </c>
      <c r="N37" s="11"/>
      <c r="O37" s="11">
        <f t="shared" si="5"/>
        <v>0</v>
      </c>
      <c r="P37" s="13"/>
      <c r="Q37" s="5">
        <f t="shared" si="7"/>
        <v>0</v>
      </c>
      <c r="R37" s="5">
        <f t="shared" si="8"/>
        <v>0</v>
      </c>
      <c r="S37" s="5"/>
      <c r="T37" s="13"/>
      <c r="U37" s="11"/>
      <c r="V37" s="1" t="e">
        <f t="shared" si="9"/>
        <v>#DIV/0!</v>
      </c>
      <c r="W37" s="11" t="e">
        <f t="shared" si="10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/>
      <c r="AI37" s="1">
        <f t="shared" si="11"/>
        <v>0</v>
      </c>
      <c r="AJ37" s="1">
        <f t="shared" si="12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77</v>
      </c>
      <c r="B38" s="15" t="s">
        <v>35</v>
      </c>
      <c r="C38" s="15"/>
      <c r="D38" s="15">
        <v>133.16800000000001</v>
      </c>
      <c r="E38" s="15">
        <v>133.16800000000001</v>
      </c>
      <c r="F38" s="15"/>
      <c r="G38" s="16">
        <v>0</v>
      </c>
      <c r="H38" s="15">
        <v>45</v>
      </c>
      <c r="I38" s="15" t="s">
        <v>36</v>
      </c>
      <c r="J38" s="15"/>
      <c r="K38" s="15">
        <f t="shared" si="18"/>
        <v>133.16800000000001</v>
      </c>
      <c r="L38" s="15">
        <f t="shared" si="4"/>
        <v>0</v>
      </c>
      <c r="M38" s="15">
        <v>133.16800000000001</v>
      </c>
      <c r="N38" s="15"/>
      <c r="O38" s="15">
        <f t="shared" si="5"/>
        <v>0</v>
      </c>
      <c r="P38" s="17"/>
      <c r="Q38" s="5">
        <f t="shared" si="7"/>
        <v>0</v>
      </c>
      <c r="R38" s="5">
        <f t="shared" si="8"/>
        <v>0</v>
      </c>
      <c r="S38" s="5"/>
      <c r="T38" s="17"/>
      <c r="U38" s="15"/>
      <c r="V38" s="1" t="e">
        <f t="shared" si="9"/>
        <v>#DIV/0!</v>
      </c>
      <c r="W38" s="15" t="e">
        <f t="shared" si="10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 t="s">
        <v>46</v>
      </c>
      <c r="AI38" s="1">
        <f t="shared" si="11"/>
        <v>0</v>
      </c>
      <c r="AJ38" s="1">
        <f t="shared" si="12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78</v>
      </c>
      <c r="B39" s="15" t="s">
        <v>41</v>
      </c>
      <c r="C39" s="15"/>
      <c r="D39" s="15"/>
      <c r="E39" s="15"/>
      <c r="F39" s="15"/>
      <c r="G39" s="16">
        <v>0</v>
      </c>
      <c r="H39" s="15">
        <v>45</v>
      </c>
      <c r="I39" s="15" t="s">
        <v>36</v>
      </c>
      <c r="J39" s="15"/>
      <c r="K39" s="15">
        <f t="shared" si="18"/>
        <v>0</v>
      </c>
      <c r="L39" s="15">
        <f t="shared" si="4"/>
        <v>0</v>
      </c>
      <c r="M39" s="15"/>
      <c r="N39" s="15"/>
      <c r="O39" s="15">
        <f t="shared" si="5"/>
        <v>0</v>
      </c>
      <c r="P39" s="17"/>
      <c r="Q39" s="5">
        <f t="shared" si="7"/>
        <v>0</v>
      </c>
      <c r="R39" s="5">
        <f t="shared" si="8"/>
        <v>0</v>
      </c>
      <c r="S39" s="5"/>
      <c r="T39" s="17"/>
      <c r="U39" s="15"/>
      <c r="V39" s="1" t="e">
        <f t="shared" si="9"/>
        <v>#DIV/0!</v>
      </c>
      <c r="W39" s="15" t="e">
        <f t="shared" si="10"/>
        <v>#DIV/0!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 t="s">
        <v>46</v>
      </c>
      <c r="AI39" s="1">
        <f t="shared" si="11"/>
        <v>0</v>
      </c>
      <c r="AJ39" s="1">
        <f t="shared" si="12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41</v>
      </c>
      <c r="C40" s="1">
        <v>164</v>
      </c>
      <c r="D40" s="1">
        <v>712</v>
      </c>
      <c r="E40" s="1">
        <v>253</v>
      </c>
      <c r="F40" s="1">
        <v>320</v>
      </c>
      <c r="G40" s="7">
        <v>0.35</v>
      </c>
      <c r="H40" s="1">
        <v>40</v>
      </c>
      <c r="I40" s="1" t="s">
        <v>36</v>
      </c>
      <c r="J40" s="1">
        <v>126</v>
      </c>
      <c r="K40" s="1">
        <f t="shared" si="18"/>
        <v>127</v>
      </c>
      <c r="L40" s="1">
        <f t="shared" si="4"/>
        <v>253</v>
      </c>
      <c r="M40" s="1"/>
      <c r="N40" s="1">
        <v>23.199999999999989</v>
      </c>
      <c r="O40" s="1">
        <f t="shared" si="5"/>
        <v>50.6</v>
      </c>
      <c r="P40" s="5">
        <f t="shared" ref="P40:P43" si="19">10*O40-N40-F40</f>
        <v>162.80000000000001</v>
      </c>
      <c r="Q40" s="5">
        <f t="shared" si="7"/>
        <v>162.80000000000001</v>
      </c>
      <c r="R40" s="5">
        <f t="shared" si="8"/>
        <v>162.80000000000001</v>
      </c>
      <c r="S40" s="5"/>
      <c r="T40" s="5"/>
      <c r="U40" s="1"/>
      <c r="V40" s="1">
        <f t="shared" si="9"/>
        <v>10</v>
      </c>
      <c r="W40" s="1">
        <f t="shared" si="10"/>
        <v>6.7826086956521738</v>
      </c>
      <c r="X40" s="1">
        <v>49.8</v>
      </c>
      <c r="Y40" s="1">
        <v>44.8</v>
      </c>
      <c r="Z40" s="1">
        <v>48.4</v>
      </c>
      <c r="AA40" s="1">
        <v>50.2</v>
      </c>
      <c r="AB40" s="1">
        <v>43</v>
      </c>
      <c r="AC40" s="1">
        <v>45.6</v>
      </c>
      <c r="AD40" s="1">
        <v>36</v>
      </c>
      <c r="AE40" s="1">
        <v>25.4</v>
      </c>
      <c r="AF40" s="1">
        <v>25.4</v>
      </c>
      <c r="AG40" s="1">
        <v>35</v>
      </c>
      <c r="AH40" s="20" t="s">
        <v>73</v>
      </c>
      <c r="AI40" s="1">
        <f t="shared" si="11"/>
        <v>57</v>
      </c>
      <c r="AJ40" s="1">
        <f t="shared" si="12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35</v>
      </c>
      <c r="C41" s="1">
        <v>169.92400000000001</v>
      </c>
      <c r="D41" s="1">
        <v>155.70599999999999</v>
      </c>
      <c r="E41" s="1">
        <v>111.184</v>
      </c>
      <c r="F41" s="1">
        <v>52.228000000000002</v>
      </c>
      <c r="G41" s="7">
        <v>1</v>
      </c>
      <c r="H41" s="1">
        <v>40</v>
      </c>
      <c r="I41" s="1" t="s">
        <v>36</v>
      </c>
      <c r="J41" s="1">
        <v>60.2</v>
      </c>
      <c r="K41" s="1">
        <f t="shared" si="18"/>
        <v>50.983999999999995</v>
      </c>
      <c r="L41" s="1">
        <f t="shared" si="4"/>
        <v>76.932999999999993</v>
      </c>
      <c r="M41" s="1">
        <v>34.250999999999998</v>
      </c>
      <c r="N41" s="1"/>
      <c r="O41" s="1">
        <f t="shared" si="5"/>
        <v>15.386599999999998</v>
      </c>
      <c r="P41" s="5">
        <f>9*O41-N41-F41</f>
        <v>86.251399999999961</v>
      </c>
      <c r="Q41" s="5">
        <f t="shared" si="7"/>
        <v>86.251399999999961</v>
      </c>
      <c r="R41" s="5">
        <f t="shared" si="8"/>
        <v>86.251399999999961</v>
      </c>
      <c r="S41" s="5"/>
      <c r="T41" s="5"/>
      <c r="U41" s="1"/>
      <c r="V41" s="1">
        <f t="shared" si="9"/>
        <v>9</v>
      </c>
      <c r="W41" s="1">
        <f t="shared" si="10"/>
        <v>3.3943821247059134</v>
      </c>
      <c r="X41" s="1">
        <v>12.557399999999999</v>
      </c>
      <c r="Y41" s="1">
        <v>16.1234</v>
      </c>
      <c r="Z41" s="1">
        <v>17.6632</v>
      </c>
      <c r="AA41" s="1">
        <v>22.0928</v>
      </c>
      <c r="AB41" s="1">
        <v>29.5916</v>
      </c>
      <c r="AC41" s="1">
        <v>18.412600000000001</v>
      </c>
      <c r="AD41" s="1">
        <v>5.523200000000001</v>
      </c>
      <c r="AE41" s="1">
        <v>12.268800000000001</v>
      </c>
      <c r="AF41" s="1">
        <v>26.019200000000001</v>
      </c>
      <c r="AG41" s="1">
        <v>23.1724</v>
      </c>
      <c r="AH41" s="1"/>
      <c r="AI41" s="1">
        <f t="shared" si="11"/>
        <v>86</v>
      </c>
      <c r="AJ41" s="1">
        <f t="shared" si="12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41</v>
      </c>
      <c r="C42" s="1">
        <v>186</v>
      </c>
      <c r="D42" s="1">
        <v>187</v>
      </c>
      <c r="E42" s="1">
        <v>149</v>
      </c>
      <c r="F42" s="1">
        <v>120</v>
      </c>
      <c r="G42" s="7">
        <v>0.4</v>
      </c>
      <c r="H42" s="1">
        <v>40</v>
      </c>
      <c r="I42" s="1" t="s">
        <v>36</v>
      </c>
      <c r="J42" s="1">
        <v>67</v>
      </c>
      <c r="K42" s="1">
        <f t="shared" si="18"/>
        <v>82</v>
      </c>
      <c r="L42" s="1">
        <f t="shared" si="4"/>
        <v>149</v>
      </c>
      <c r="M42" s="1"/>
      <c r="N42" s="1">
        <v>144.19999999999999</v>
      </c>
      <c r="O42" s="1">
        <f t="shared" si="5"/>
        <v>29.8</v>
      </c>
      <c r="P42" s="5">
        <f t="shared" si="19"/>
        <v>33.800000000000011</v>
      </c>
      <c r="Q42" s="5">
        <f t="shared" si="7"/>
        <v>33.800000000000011</v>
      </c>
      <c r="R42" s="5">
        <f t="shared" si="8"/>
        <v>33.800000000000011</v>
      </c>
      <c r="S42" s="5"/>
      <c r="T42" s="5"/>
      <c r="U42" s="1"/>
      <c r="V42" s="1">
        <f t="shared" si="9"/>
        <v>10</v>
      </c>
      <c r="W42" s="1">
        <f t="shared" si="10"/>
        <v>8.8657718120805367</v>
      </c>
      <c r="X42" s="1">
        <v>33.200000000000003</v>
      </c>
      <c r="Y42" s="1">
        <v>27.2</v>
      </c>
      <c r="Z42" s="1">
        <v>10.8</v>
      </c>
      <c r="AA42" s="1">
        <v>14.4</v>
      </c>
      <c r="AB42" s="1">
        <v>30</v>
      </c>
      <c r="AC42" s="1">
        <v>24.2</v>
      </c>
      <c r="AD42" s="1">
        <v>17.8</v>
      </c>
      <c r="AE42" s="1">
        <v>18.600000000000001</v>
      </c>
      <c r="AF42" s="1">
        <v>22.2</v>
      </c>
      <c r="AG42" s="1">
        <v>26</v>
      </c>
      <c r="AH42" s="1"/>
      <c r="AI42" s="1">
        <f t="shared" si="11"/>
        <v>14</v>
      </c>
      <c r="AJ42" s="1">
        <f t="shared" si="12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41</v>
      </c>
      <c r="C43" s="1">
        <v>381</v>
      </c>
      <c r="D43" s="1">
        <v>245</v>
      </c>
      <c r="E43" s="1">
        <v>235</v>
      </c>
      <c r="F43" s="1">
        <v>153</v>
      </c>
      <c r="G43" s="7">
        <v>0.4</v>
      </c>
      <c r="H43" s="1">
        <v>45</v>
      </c>
      <c r="I43" s="1" t="s">
        <v>36</v>
      </c>
      <c r="J43" s="1">
        <v>78</v>
      </c>
      <c r="K43" s="1">
        <f t="shared" si="18"/>
        <v>157</v>
      </c>
      <c r="L43" s="1">
        <f t="shared" si="4"/>
        <v>235</v>
      </c>
      <c r="M43" s="1"/>
      <c r="N43" s="1">
        <v>189.6</v>
      </c>
      <c r="O43" s="1">
        <f t="shared" si="5"/>
        <v>47</v>
      </c>
      <c r="P43" s="5">
        <f t="shared" si="19"/>
        <v>127.39999999999998</v>
      </c>
      <c r="Q43" s="5">
        <f t="shared" si="7"/>
        <v>127.39999999999998</v>
      </c>
      <c r="R43" s="5">
        <f t="shared" si="8"/>
        <v>127.39999999999998</v>
      </c>
      <c r="S43" s="5"/>
      <c r="T43" s="5"/>
      <c r="U43" s="1"/>
      <c r="V43" s="1">
        <f t="shared" si="9"/>
        <v>10</v>
      </c>
      <c r="W43" s="1">
        <f t="shared" si="10"/>
        <v>7.2893617021276604</v>
      </c>
      <c r="X43" s="1">
        <v>45.6</v>
      </c>
      <c r="Y43" s="1">
        <v>39.6</v>
      </c>
      <c r="Z43" s="1">
        <v>15.8</v>
      </c>
      <c r="AA43" s="1">
        <v>17</v>
      </c>
      <c r="AB43" s="1">
        <v>50.8</v>
      </c>
      <c r="AC43" s="1">
        <v>46.4</v>
      </c>
      <c r="AD43" s="1">
        <v>28</v>
      </c>
      <c r="AE43" s="1">
        <v>26.2</v>
      </c>
      <c r="AF43" s="1">
        <v>39.799999999999997</v>
      </c>
      <c r="AG43" s="1">
        <v>44.2</v>
      </c>
      <c r="AH43" s="1"/>
      <c r="AI43" s="1">
        <f t="shared" si="11"/>
        <v>51</v>
      </c>
      <c r="AJ43" s="1">
        <f t="shared" si="12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 t="s">
        <v>83</v>
      </c>
      <c r="B44" s="11" t="s">
        <v>35</v>
      </c>
      <c r="C44" s="11"/>
      <c r="D44" s="11">
        <v>64.105000000000004</v>
      </c>
      <c r="E44" s="11">
        <v>64.105000000000004</v>
      </c>
      <c r="F44" s="11"/>
      <c r="G44" s="12">
        <v>0</v>
      </c>
      <c r="H44" s="11" t="e">
        <v>#N/A</v>
      </c>
      <c r="I44" s="11" t="s">
        <v>71</v>
      </c>
      <c r="J44" s="11"/>
      <c r="K44" s="11">
        <f t="shared" si="18"/>
        <v>64.105000000000004</v>
      </c>
      <c r="L44" s="11">
        <f t="shared" si="4"/>
        <v>0</v>
      </c>
      <c r="M44" s="11">
        <v>64.105000000000004</v>
      </c>
      <c r="N44" s="11"/>
      <c r="O44" s="11">
        <f t="shared" si="5"/>
        <v>0</v>
      </c>
      <c r="P44" s="13"/>
      <c r="Q44" s="5">
        <f t="shared" si="7"/>
        <v>0</v>
      </c>
      <c r="R44" s="5">
        <f t="shared" si="8"/>
        <v>0</v>
      </c>
      <c r="S44" s="5"/>
      <c r="T44" s="13"/>
      <c r="U44" s="11"/>
      <c r="V44" s="1" t="e">
        <f t="shared" si="9"/>
        <v>#DIV/0!</v>
      </c>
      <c r="W44" s="11" t="e">
        <f t="shared" si="10"/>
        <v>#DIV/0!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/>
      <c r="AI44" s="1">
        <f t="shared" si="11"/>
        <v>0</v>
      </c>
      <c r="AJ44" s="1">
        <f t="shared" si="12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35</v>
      </c>
      <c r="C45" s="1">
        <v>61.783999999999999</v>
      </c>
      <c r="D45" s="1">
        <v>189.11500000000001</v>
      </c>
      <c r="E45" s="1">
        <v>149.554</v>
      </c>
      <c r="F45" s="1">
        <v>32.642000000000003</v>
      </c>
      <c r="G45" s="7">
        <v>1</v>
      </c>
      <c r="H45" s="1">
        <v>40</v>
      </c>
      <c r="I45" s="1" t="s">
        <v>36</v>
      </c>
      <c r="J45" s="1">
        <v>57.6</v>
      </c>
      <c r="K45" s="1">
        <f t="shared" si="18"/>
        <v>91.954000000000008</v>
      </c>
      <c r="L45" s="1">
        <f t="shared" si="4"/>
        <v>84.828000000000003</v>
      </c>
      <c r="M45" s="1">
        <v>64.725999999999999</v>
      </c>
      <c r="N45" s="1">
        <v>19.265999999999991</v>
      </c>
      <c r="O45" s="1">
        <f t="shared" si="5"/>
        <v>16.965600000000002</v>
      </c>
      <c r="P45" s="5">
        <f>9*O45-N45-F45</f>
        <v>100.78240000000002</v>
      </c>
      <c r="Q45" s="5">
        <f t="shared" si="7"/>
        <v>100.78240000000002</v>
      </c>
      <c r="R45" s="5">
        <f t="shared" si="8"/>
        <v>100.78240000000002</v>
      </c>
      <c r="S45" s="5"/>
      <c r="T45" s="5"/>
      <c r="U45" s="1"/>
      <c r="V45" s="1">
        <f t="shared" si="9"/>
        <v>9</v>
      </c>
      <c r="W45" s="1">
        <f t="shared" si="10"/>
        <v>3.0596029612863669</v>
      </c>
      <c r="X45" s="1">
        <v>11.911</v>
      </c>
      <c r="Y45" s="1">
        <v>12.773999999999999</v>
      </c>
      <c r="Z45" s="1">
        <v>12.775</v>
      </c>
      <c r="AA45" s="1">
        <v>13.497400000000001</v>
      </c>
      <c r="AB45" s="1">
        <v>14.3452</v>
      </c>
      <c r="AC45" s="1">
        <v>9.5627999999999993</v>
      </c>
      <c r="AD45" s="1">
        <v>14.7066</v>
      </c>
      <c r="AE45" s="1">
        <v>19.757400000000001</v>
      </c>
      <c r="AF45" s="1">
        <v>19.309799999999999</v>
      </c>
      <c r="AG45" s="1">
        <v>19.009599999999999</v>
      </c>
      <c r="AH45" s="1"/>
      <c r="AI45" s="1">
        <f t="shared" si="11"/>
        <v>101</v>
      </c>
      <c r="AJ45" s="1">
        <f t="shared" si="12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41</v>
      </c>
      <c r="C46" s="1">
        <v>184</v>
      </c>
      <c r="D46" s="1">
        <v>525</v>
      </c>
      <c r="E46" s="1">
        <v>256</v>
      </c>
      <c r="F46" s="1">
        <v>127</v>
      </c>
      <c r="G46" s="7">
        <v>0.35</v>
      </c>
      <c r="H46" s="1">
        <v>40</v>
      </c>
      <c r="I46" s="1" t="s">
        <v>36</v>
      </c>
      <c r="J46" s="1">
        <v>137</v>
      </c>
      <c r="K46" s="1">
        <f t="shared" si="18"/>
        <v>119</v>
      </c>
      <c r="L46" s="1">
        <f t="shared" si="4"/>
        <v>256</v>
      </c>
      <c r="M46" s="1"/>
      <c r="N46" s="1"/>
      <c r="O46" s="1">
        <f t="shared" si="5"/>
        <v>51.2</v>
      </c>
      <c r="P46" s="5">
        <f>8*O46-N46-F46</f>
        <v>282.60000000000002</v>
      </c>
      <c r="Q46" s="5">
        <f t="shared" si="7"/>
        <v>282.60000000000002</v>
      </c>
      <c r="R46" s="5">
        <f t="shared" si="8"/>
        <v>282.60000000000002</v>
      </c>
      <c r="S46" s="5"/>
      <c r="T46" s="5"/>
      <c r="U46" s="1"/>
      <c r="V46" s="1">
        <f t="shared" si="9"/>
        <v>8</v>
      </c>
      <c r="W46" s="1">
        <f t="shared" si="10"/>
        <v>2.48046875</v>
      </c>
      <c r="X46" s="1">
        <v>25.2</v>
      </c>
      <c r="Y46" s="1">
        <v>24.6</v>
      </c>
      <c r="Z46" s="1">
        <v>42.8</v>
      </c>
      <c r="AA46" s="1">
        <v>44</v>
      </c>
      <c r="AB46" s="1">
        <v>37.200000000000003</v>
      </c>
      <c r="AC46" s="1">
        <v>37.799999999999997</v>
      </c>
      <c r="AD46" s="1">
        <v>36.6</v>
      </c>
      <c r="AE46" s="1">
        <v>31</v>
      </c>
      <c r="AF46" s="1">
        <v>16.2</v>
      </c>
      <c r="AG46" s="1">
        <v>20.2</v>
      </c>
      <c r="AH46" s="20" t="s">
        <v>54</v>
      </c>
      <c r="AI46" s="1">
        <f t="shared" si="11"/>
        <v>99</v>
      </c>
      <c r="AJ46" s="1">
        <f t="shared" si="12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41</v>
      </c>
      <c r="C47" s="1"/>
      <c r="D47" s="1">
        <v>626</v>
      </c>
      <c r="E47" s="1">
        <v>521</v>
      </c>
      <c r="F47" s="1">
        <v>74</v>
      </c>
      <c r="G47" s="7">
        <v>0.4</v>
      </c>
      <c r="H47" s="1">
        <v>40</v>
      </c>
      <c r="I47" s="1" t="s">
        <v>36</v>
      </c>
      <c r="J47" s="1">
        <v>16</v>
      </c>
      <c r="K47" s="1">
        <f t="shared" si="18"/>
        <v>505</v>
      </c>
      <c r="L47" s="1">
        <f t="shared" si="4"/>
        <v>41</v>
      </c>
      <c r="M47" s="1">
        <v>480</v>
      </c>
      <c r="N47" s="1"/>
      <c r="O47" s="1">
        <f t="shared" si="5"/>
        <v>8.1999999999999993</v>
      </c>
      <c r="P47" s="5">
        <f t="shared" ref="P47:P50" si="20">10*O47-N47-F47</f>
        <v>8</v>
      </c>
      <c r="Q47" s="5">
        <f t="shared" si="7"/>
        <v>8</v>
      </c>
      <c r="R47" s="5">
        <f t="shared" si="8"/>
        <v>8</v>
      </c>
      <c r="S47" s="5"/>
      <c r="T47" s="5"/>
      <c r="U47" s="1"/>
      <c r="V47" s="1">
        <f t="shared" si="9"/>
        <v>10</v>
      </c>
      <c r="W47" s="1">
        <f t="shared" si="10"/>
        <v>9.0243902439024399</v>
      </c>
      <c r="X47" s="1">
        <v>0</v>
      </c>
      <c r="Y47" s="1">
        <v>0</v>
      </c>
      <c r="Z47" s="1">
        <v>0</v>
      </c>
      <c r="AA47" s="1">
        <v>0</v>
      </c>
      <c r="AB47" s="1">
        <v>2.8</v>
      </c>
      <c r="AC47" s="1">
        <v>26</v>
      </c>
      <c r="AD47" s="1">
        <v>61.6</v>
      </c>
      <c r="AE47" s="1">
        <v>52.8</v>
      </c>
      <c r="AF47" s="1">
        <v>14</v>
      </c>
      <c r="AG47" s="1">
        <v>-0.4</v>
      </c>
      <c r="AH47" s="1"/>
      <c r="AI47" s="1">
        <f t="shared" si="11"/>
        <v>3</v>
      </c>
      <c r="AJ47" s="1">
        <f t="shared" si="12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35</v>
      </c>
      <c r="C48" s="1">
        <v>52.521999999999998</v>
      </c>
      <c r="D48" s="1">
        <v>132.73500000000001</v>
      </c>
      <c r="E48" s="1">
        <v>12.023999999999999</v>
      </c>
      <c r="F48" s="1">
        <v>82.652000000000001</v>
      </c>
      <c r="G48" s="7">
        <v>1</v>
      </c>
      <c r="H48" s="1">
        <v>50</v>
      </c>
      <c r="I48" s="1" t="s">
        <v>36</v>
      </c>
      <c r="J48" s="1">
        <v>2.6</v>
      </c>
      <c r="K48" s="1">
        <f t="shared" si="18"/>
        <v>9.4239999999999995</v>
      </c>
      <c r="L48" s="1">
        <f t="shared" si="4"/>
        <v>12.023999999999999</v>
      </c>
      <c r="M48" s="1"/>
      <c r="N48" s="1"/>
      <c r="O48" s="1">
        <f t="shared" si="5"/>
        <v>2.4047999999999998</v>
      </c>
      <c r="P48" s="5"/>
      <c r="Q48" s="5">
        <f t="shared" si="7"/>
        <v>0</v>
      </c>
      <c r="R48" s="5">
        <f t="shared" si="8"/>
        <v>0</v>
      </c>
      <c r="S48" s="5"/>
      <c r="T48" s="5"/>
      <c r="U48" s="1"/>
      <c r="V48" s="1">
        <f t="shared" si="9"/>
        <v>34.369594145043251</v>
      </c>
      <c r="W48" s="1">
        <f t="shared" si="10"/>
        <v>34.369594145043251</v>
      </c>
      <c r="X48" s="1">
        <v>5.298</v>
      </c>
      <c r="Y48" s="1">
        <v>5.8311999999999999</v>
      </c>
      <c r="Z48" s="1">
        <v>9.6768000000000001</v>
      </c>
      <c r="AA48" s="1">
        <v>10.632199999999999</v>
      </c>
      <c r="AB48" s="1">
        <v>9.1686000000000014</v>
      </c>
      <c r="AC48" s="1">
        <v>11.7616</v>
      </c>
      <c r="AD48" s="1">
        <v>10.8308</v>
      </c>
      <c r="AE48" s="1">
        <v>6.4859999999999998</v>
      </c>
      <c r="AF48" s="1">
        <v>3.5144000000000002</v>
      </c>
      <c r="AG48" s="1">
        <v>4.5888</v>
      </c>
      <c r="AH48" s="21" t="s">
        <v>48</v>
      </c>
      <c r="AI48" s="1">
        <f t="shared" si="11"/>
        <v>0</v>
      </c>
      <c r="AJ48" s="1">
        <f t="shared" si="12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35</v>
      </c>
      <c r="C49" s="1">
        <v>71.954999999999998</v>
      </c>
      <c r="D49" s="1">
        <v>363.08199999999999</v>
      </c>
      <c r="E49" s="1">
        <v>76.745999999999995</v>
      </c>
      <c r="F49" s="1">
        <v>156.893</v>
      </c>
      <c r="G49" s="7">
        <v>1</v>
      </c>
      <c r="H49" s="1">
        <v>50</v>
      </c>
      <c r="I49" s="1" t="s">
        <v>36</v>
      </c>
      <c r="J49" s="1">
        <v>29.6</v>
      </c>
      <c r="K49" s="1">
        <f t="shared" si="18"/>
        <v>47.145999999999994</v>
      </c>
      <c r="L49" s="1">
        <f t="shared" si="4"/>
        <v>76.745999999999995</v>
      </c>
      <c r="M49" s="1"/>
      <c r="N49" s="1"/>
      <c r="O49" s="1">
        <f t="shared" si="5"/>
        <v>15.3492</v>
      </c>
      <c r="P49" s="5"/>
      <c r="Q49" s="5">
        <f t="shared" si="7"/>
        <v>0</v>
      </c>
      <c r="R49" s="5">
        <f t="shared" si="8"/>
        <v>0</v>
      </c>
      <c r="S49" s="5"/>
      <c r="T49" s="5"/>
      <c r="U49" s="1"/>
      <c r="V49" s="1">
        <f t="shared" si="9"/>
        <v>10.221575065801476</v>
      </c>
      <c r="W49" s="1">
        <f t="shared" si="10"/>
        <v>10.221575065801476</v>
      </c>
      <c r="X49" s="1">
        <v>17.770800000000001</v>
      </c>
      <c r="Y49" s="1">
        <v>21.53</v>
      </c>
      <c r="Z49" s="1">
        <v>28.027200000000001</v>
      </c>
      <c r="AA49" s="1">
        <v>27.776800000000001</v>
      </c>
      <c r="AB49" s="1">
        <v>23.02</v>
      </c>
      <c r="AC49" s="1">
        <v>15.7324</v>
      </c>
      <c r="AD49" s="1">
        <v>20.855399999999999</v>
      </c>
      <c r="AE49" s="1">
        <v>28.765799999999999</v>
      </c>
      <c r="AF49" s="1">
        <v>32.6066</v>
      </c>
      <c r="AG49" s="1">
        <v>29.235199999999999</v>
      </c>
      <c r="AH49" s="1"/>
      <c r="AI49" s="1">
        <f t="shared" si="11"/>
        <v>0</v>
      </c>
      <c r="AJ49" s="1">
        <f t="shared" si="12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35</v>
      </c>
      <c r="C50" s="1">
        <v>72.37</v>
      </c>
      <c r="D50" s="1">
        <v>290.93200000000002</v>
      </c>
      <c r="E50" s="1">
        <v>123.85599999999999</v>
      </c>
      <c r="F50" s="1">
        <v>145.48099999999999</v>
      </c>
      <c r="G50" s="7">
        <v>1</v>
      </c>
      <c r="H50" s="1">
        <v>40</v>
      </c>
      <c r="I50" s="1" t="s">
        <v>36</v>
      </c>
      <c r="J50" s="1">
        <v>42.036999999999999</v>
      </c>
      <c r="K50" s="1">
        <f t="shared" si="18"/>
        <v>81.818999999999988</v>
      </c>
      <c r="L50" s="1">
        <f t="shared" si="4"/>
        <v>123.85599999999999</v>
      </c>
      <c r="M50" s="1"/>
      <c r="N50" s="1">
        <v>90.312600000000003</v>
      </c>
      <c r="O50" s="1">
        <f t="shared" si="5"/>
        <v>24.7712</v>
      </c>
      <c r="P50" s="5">
        <f t="shared" si="20"/>
        <v>11.918399999999991</v>
      </c>
      <c r="Q50" s="5">
        <f t="shared" si="7"/>
        <v>11.918399999999991</v>
      </c>
      <c r="R50" s="5">
        <f t="shared" si="8"/>
        <v>11.918399999999991</v>
      </c>
      <c r="S50" s="5"/>
      <c r="T50" s="5"/>
      <c r="U50" s="1"/>
      <c r="V50" s="1">
        <f t="shared" si="9"/>
        <v>10</v>
      </c>
      <c r="W50" s="1">
        <f t="shared" si="10"/>
        <v>9.5188606123239889</v>
      </c>
      <c r="X50" s="1">
        <v>27.779599999999999</v>
      </c>
      <c r="Y50" s="1">
        <v>25.927399999999999</v>
      </c>
      <c r="Z50" s="1">
        <v>25.548400000000001</v>
      </c>
      <c r="AA50" s="1">
        <v>25.2852</v>
      </c>
      <c r="AB50" s="1">
        <v>23.3398</v>
      </c>
      <c r="AC50" s="1">
        <v>21.4544</v>
      </c>
      <c r="AD50" s="1">
        <v>21.307600000000001</v>
      </c>
      <c r="AE50" s="1">
        <v>24.596</v>
      </c>
      <c r="AF50" s="1">
        <v>31.2242</v>
      </c>
      <c r="AG50" s="1">
        <v>27.917000000000002</v>
      </c>
      <c r="AH50" s="1"/>
      <c r="AI50" s="1">
        <f t="shared" si="11"/>
        <v>12</v>
      </c>
      <c r="AJ50" s="1">
        <f t="shared" si="12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90</v>
      </c>
      <c r="B51" s="11" t="s">
        <v>41</v>
      </c>
      <c r="C51" s="11">
        <v>-3</v>
      </c>
      <c r="D51" s="11">
        <v>3</v>
      </c>
      <c r="E51" s="11"/>
      <c r="F51" s="11"/>
      <c r="G51" s="12">
        <v>0</v>
      </c>
      <c r="H51" s="11" t="e">
        <v>#N/A</v>
      </c>
      <c r="I51" s="11" t="s">
        <v>71</v>
      </c>
      <c r="J51" s="11"/>
      <c r="K51" s="11">
        <f t="shared" si="18"/>
        <v>0</v>
      </c>
      <c r="L51" s="11">
        <f t="shared" si="4"/>
        <v>0</v>
      </c>
      <c r="M51" s="11"/>
      <c r="N51" s="11"/>
      <c r="O51" s="11">
        <f t="shared" si="5"/>
        <v>0</v>
      </c>
      <c r="P51" s="13"/>
      <c r="Q51" s="5">
        <f t="shared" si="7"/>
        <v>0</v>
      </c>
      <c r="R51" s="5">
        <f t="shared" si="8"/>
        <v>0</v>
      </c>
      <c r="S51" s="5"/>
      <c r="T51" s="13"/>
      <c r="U51" s="11"/>
      <c r="V51" s="1" t="e">
        <f t="shared" si="9"/>
        <v>#DIV/0!</v>
      </c>
      <c r="W51" s="11" t="e">
        <f t="shared" si="10"/>
        <v>#DIV/0!</v>
      </c>
      <c r="X51" s="11">
        <v>0</v>
      </c>
      <c r="Y51" s="11">
        <v>0</v>
      </c>
      <c r="Z51" s="11">
        <v>0.6</v>
      </c>
      <c r="AA51" s="11">
        <v>0.6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/>
      <c r="AI51" s="1">
        <f t="shared" si="11"/>
        <v>0</v>
      </c>
      <c r="AJ51" s="1">
        <f t="shared" si="12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41</v>
      </c>
      <c r="C52" s="1">
        <v>136</v>
      </c>
      <c r="D52" s="1">
        <v>125</v>
      </c>
      <c r="E52" s="1">
        <v>197</v>
      </c>
      <c r="F52" s="1">
        <v>11</v>
      </c>
      <c r="G52" s="7">
        <v>0.45</v>
      </c>
      <c r="H52" s="1">
        <v>50</v>
      </c>
      <c r="I52" s="1" t="s">
        <v>36</v>
      </c>
      <c r="J52" s="1">
        <v>73</v>
      </c>
      <c r="K52" s="1">
        <f t="shared" si="18"/>
        <v>124</v>
      </c>
      <c r="L52" s="1">
        <f t="shared" si="4"/>
        <v>197</v>
      </c>
      <c r="M52" s="1"/>
      <c r="N52" s="1">
        <v>116.14</v>
      </c>
      <c r="O52" s="1">
        <f t="shared" si="5"/>
        <v>39.4</v>
      </c>
      <c r="P52" s="5">
        <f>9*O52-N52-F52</f>
        <v>227.45999999999998</v>
      </c>
      <c r="Q52" s="5">
        <f t="shared" si="7"/>
        <v>227.45999999999998</v>
      </c>
      <c r="R52" s="5">
        <f t="shared" si="8"/>
        <v>227.45999999999998</v>
      </c>
      <c r="S52" s="5"/>
      <c r="T52" s="5"/>
      <c r="U52" s="1"/>
      <c r="V52" s="1">
        <f t="shared" si="9"/>
        <v>9</v>
      </c>
      <c r="W52" s="1">
        <f t="shared" si="10"/>
        <v>3.2269035532994925</v>
      </c>
      <c r="X52" s="1">
        <v>23.8</v>
      </c>
      <c r="Y52" s="1">
        <v>18.399999999999999</v>
      </c>
      <c r="Z52" s="1">
        <v>23.8</v>
      </c>
      <c r="AA52" s="1">
        <v>25.4</v>
      </c>
      <c r="AB52" s="1">
        <v>27</v>
      </c>
      <c r="AC52" s="1">
        <v>30.4</v>
      </c>
      <c r="AD52" s="1">
        <v>32.4</v>
      </c>
      <c r="AE52" s="1">
        <v>24.4</v>
      </c>
      <c r="AF52" s="1">
        <v>34.799999999999997</v>
      </c>
      <c r="AG52" s="1">
        <v>40</v>
      </c>
      <c r="AH52" s="1"/>
      <c r="AI52" s="1">
        <f t="shared" si="11"/>
        <v>102</v>
      </c>
      <c r="AJ52" s="1">
        <f t="shared" si="12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8" t="s">
        <v>92</v>
      </c>
      <c r="B53" s="1" t="s">
        <v>35</v>
      </c>
      <c r="C53" s="1"/>
      <c r="D53" s="1"/>
      <c r="E53" s="1"/>
      <c r="F53" s="1"/>
      <c r="G53" s="7">
        <v>1</v>
      </c>
      <c r="H53" s="1">
        <v>40</v>
      </c>
      <c r="I53" s="1" t="s">
        <v>36</v>
      </c>
      <c r="J53" s="1"/>
      <c r="K53" s="1">
        <f t="shared" si="18"/>
        <v>0</v>
      </c>
      <c r="L53" s="1">
        <f t="shared" si="4"/>
        <v>0</v>
      </c>
      <c r="M53" s="1"/>
      <c r="N53" s="18"/>
      <c r="O53" s="1">
        <f t="shared" si="5"/>
        <v>0</v>
      </c>
      <c r="P53" s="19">
        <v>4</v>
      </c>
      <c r="Q53" s="5">
        <f t="shared" si="7"/>
        <v>4</v>
      </c>
      <c r="R53" s="5">
        <f t="shared" si="8"/>
        <v>4</v>
      </c>
      <c r="S53" s="5"/>
      <c r="T53" s="5"/>
      <c r="U53" s="1"/>
      <c r="V53" s="1" t="e">
        <f t="shared" si="9"/>
        <v>#DIV/0!</v>
      </c>
      <c r="W53" s="1" t="e">
        <f t="shared" si="10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-0.152</v>
      </c>
      <c r="AE53" s="1">
        <v>-0.152</v>
      </c>
      <c r="AF53" s="1">
        <v>0</v>
      </c>
      <c r="AG53" s="1">
        <v>0</v>
      </c>
      <c r="AH53" s="18" t="s">
        <v>93</v>
      </c>
      <c r="AI53" s="1">
        <f t="shared" si="11"/>
        <v>4</v>
      </c>
      <c r="AJ53" s="1">
        <f t="shared" si="12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41</v>
      </c>
      <c r="C54" s="1">
        <v>152</v>
      </c>
      <c r="D54" s="1">
        <v>249</v>
      </c>
      <c r="E54" s="1">
        <v>162</v>
      </c>
      <c r="F54" s="1">
        <v>129</v>
      </c>
      <c r="G54" s="7">
        <v>0.4</v>
      </c>
      <c r="H54" s="1">
        <v>40</v>
      </c>
      <c r="I54" s="1" t="s">
        <v>36</v>
      </c>
      <c r="J54" s="1">
        <v>70</v>
      </c>
      <c r="K54" s="1">
        <f t="shared" si="18"/>
        <v>92</v>
      </c>
      <c r="L54" s="1">
        <f t="shared" si="4"/>
        <v>126</v>
      </c>
      <c r="M54" s="1">
        <v>36</v>
      </c>
      <c r="N54" s="1">
        <v>48</v>
      </c>
      <c r="O54" s="1">
        <f t="shared" si="5"/>
        <v>25.2</v>
      </c>
      <c r="P54" s="5">
        <f t="shared" ref="P54:P55" si="21">10*O54-N54-F54</f>
        <v>75</v>
      </c>
      <c r="Q54" s="5">
        <f t="shared" si="7"/>
        <v>75</v>
      </c>
      <c r="R54" s="5">
        <f t="shared" si="8"/>
        <v>75</v>
      </c>
      <c r="S54" s="5"/>
      <c r="T54" s="5"/>
      <c r="U54" s="1"/>
      <c r="V54" s="1">
        <f t="shared" si="9"/>
        <v>10</v>
      </c>
      <c r="W54" s="1">
        <f t="shared" si="10"/>
        <v>7.0238095238095237</v>
      </c>
      <c r="X54" s="1">
        <v>26</v>
      </c>
      <c r="Y54" s="1">
        <v>27.4</v>
      </c>
      <c r="Z54" s="1">
        <v>28</v>
      </c>
      <c r="AA54" s="1">
        <v>26</v>
      </c>
      <c r="AB54" s="1">
        <v>32.200000000000003</v>
      </c>
      <c r="AC54" s="1">
        <v>25.4</v>
      </c>
      <c r="AD54" s="1">
        <v>-3.4</v>
      </c>
      <c r="AE54" s="1">
        <v>-5.8</v>
      </c>
      <c r="AF54" s="1">
        <v>32</v>
      </c>
      <c r="AG54" s="1">
        <v>42.6</v>
      </c>
      <c r="AH54" s="1"/>
      <c r="AI54" s="1">
        <f t="shared" si="11"/>
        <v>30</v>
      </c>
      <c r="AJ54" s="1">
        <f t="shared" si="12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41</v>
      </c>
      <c r="C55" s="1">
        <v>194</v>
      </c>
      <c r="D55" s="1">
        <v>268</v>
      </c>
      <c r="E55" s="1">
        <v>115</v>
      </c>
      <c r="F55" s="1">
        <v>153</v>
      </c>
      <c r="G55" s="7">
        <v>0.4</v>
      </c>
      <c r="H55" s="1">
        <v>40</v>
      </c>
      <c r="I55" s="1" t="s">
        <v>36</v>
      </c>
      <c r="J55" s="1">
        <v>46</v>
      </c>
      <c r="K55" s="1">
        <f t="shared" si="18"/>
        <v>69</v>
      </c>
      <c r="L55" s="1">
        <f t="shared" si="4"/>
        <v>115</v>
      </c>
      <c r="M55" s="1"/>
      <c r="N55" s="1">
        <v>59.600000000000023</v>
      </c>
      <c r="O55" s="1">
        <f t="shared" si="5"/>
        <v>23</v>
      </c>
      <c r="P55" s="5">
        <f t="shared" si="21"/>
        <v>17.399999999999977</v>
      </c>
      <c r="Q55" s="5">
        <f t="shared" si="7"/>
        <v>17.399999999999977</v>
      </c>
      <c r="R55" s="5">
        <f t="shared" si="8"/>
        <v>17.399999999999977</v>
      </c>
      <c r="S55" s="5"/>
      <c r="T55" s="5"/>
      <c r="U55" s="1"/>
      <c r="V55" s="1">
        <f t="shared" si="9"/>
        <v>10</v>
      </c>
      <c r="W55" s="1">
        <f t="shared" si="10"/>
        <v>9.2434782608695656</v>
      </c>
      <c r="X55" s="1">
        <v>27.6</v>
      </c>
      <c r="Y55" s="1">
        <v>27.8</v>
      </c>
      <c r="Z55" s="1">
        <v>31.8</v>
      </c>
      <c r="AA55" s="1">
        <v>36</v>
      </c>
      <c r="AB55" s="1">
        <v>39</v>
      </c>
      <c r="AC55" s="1">
        <v>35</v>
      </c>
      <c r="AD55" s="1">
        <v>31</v>
      </c>
      <c r="AE55" s="1">
        <v>29</v>
      </c>
      <c r="AF55" s="1">
        <v>42.4</v>
      </c>
      <c r="AG55" s="1">
        <v>45</v>
      </c>
      <c r="AH55" s="1"/>
      <c r="AI55" s="1">
        <f t="shared" si="11"/>
        <v>7</v>
      </c>
      <c r="AJ55" s="1">
        <f t="shared" si="12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5" t="s">
        <v>96</v>
      </c>
      <c r="B56" s="15" t="s">
        <v>35</v>
      </c>
      <c r="C56" s="15"/>
      <c r="D56" s="15"/>
      <c r="E56" s="15"/>
      <c r="F56" s="15"/>
      <c r="G56" s="16">
        <v>0</v>
      </c>
      <c r="H56" s="15">
        <v>50</v>
      </c>
      <c r="I56" s="15" t="s">
        <v>36</v>
      </c>
      <c r="J56" s="15"/>
      <c r="K56" s="15">
        <f t="shared" si="18"/>
        <v>0</v>
      </c>
      <c r="L56" s="15">
        <f t="shared" si="4"/>
        <v>0</v>
      </c>
      <c r="M56" s="15"/>
      <c r="N56" s="15"/>
      <c r="O56" s="15">
        <f t="shared" si="5"/>
        <v>0</v>
      </c>
      <c r="P56" s="17"/>
      <c r="Q56" s="5">
        <f t="shared" si="7"/>
        <v>0</v>
      </c>
      <c r="R56" s="5">
        <f t="shared" si="8"/>
        <v>0</v>
      </c>
      <c r="S56" s="5"/>
      <c r="T56" s="17"/>
      <c r="U56" s="15"/>
      <c r="V56" s="1" t="e">
        <f t="shared" si="9"/>
        <v>#DIV/0!</v>
      </c>
      <c r="W56" s="15" t="e">
        <f t="shared" si="10"/>
        <v>#DIV/0!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 t="s">
        <v>46</v>
      </c>
      <c r="AI56" s="1">
        <f t="shared" si="11"/>
        <v>0</v>
      </c>
      <c r="AJ56" s="1">
        <f t="shared" si="12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35</v>
      </c>
      <c r="C57" s="1">
        <v>76.224999999999994</v>
      </c>
      <c r="D57" s="1">
        <v>273.13299999999998</v>
      </c>
      <c r="E57" s="1">
        <v>97.403999999999996</v>
      </c>
      <c r="F57" s="1">
        <v>85.953999999999994</v>
      </c>
      <c r="G57" s="7">
        <v>1</v>
      </c>
      <c r="H57" s="1">
        <v>50</v>
      </c>
      <c r="I57" s="1" t="s">
        <v>36</v>
      </c>
      <c r="J57" s="1">
        <v>37.6</v>
      </c>
      <c r="K57" s="1">
        <f t="shared" si="18"/>
        <v>59.803999999999995</v>
      </c>
      <c r="L57" s="1">
        <f t="shared" si="4"/>
        <v>97.403999999999996</v>
      </c>
      <c r="M57" s="1"/>
      <c r="N57" s="1">
        <v>28.021999999999991</v>
      </c>
      <c r="O57" s="1">
        <f t="shared" si="5"/>
        <v>19.480799999999999</v>
      </c>
      <c r="P57" s="5">
        <f t="shared" ref="P57" si="22">10*O57-N57-F57</f>
        <v>80.832000000000008</v>
      </c>
      <c r="Q57" s="25">
        <f>P57+O57</f>
        <v>100.31280000000001</v>
      </c>
      <c r="R57" s="5">
        <f t="shared" si="8"/>
        <v>100.31280000000001</v>
      </c>
      <c r="S57" s="25"/>
      <c r="T57" s="5"/>
      <c r="U57" s="1"/>
      <c r="V57" s="1">
        <f t="shared" si="9"/>
        <v>11</v>
      </c>
      <c r="W57" s="1">
        <f t="shared" si="10"/>
        <v>5.8506837501539977</v>
      </c>
      <c r="X57" s="1">
        <v>18.350999999999999</v>
      </c>
      <c r="Y57" s="1">
        <v>16.7502</v>
      </c>
      <c r="Z57" s="1">
        <v>22.401199999999999</v>
      </c>
      <c r="AA57" s="1">
        <v>24.828600000000002</v>
      </c>
      <c r="AB57" s="1">
        <v>21.520800000000001</v>
      </c>
      <c r="AC57" s="1">
        <v>22.629000000000001</v>
      </c>
      <c r="AD57" s="1">
        <v>18.896799999999999</v>
      </c>
      <c r="AE57" s="1">
        <v>12.9572</v>
      </c>
      <c r="AF57" s="1">
        <v>19.0718</v>
      </c>
      <c r="AG57" s="1">
        <v>24.066400000000002</v>
      </c>
      <c r="AH57" s="1"/>
      <c r="AI57" s="1">
        <f t="shared" si="11"/>
        <v>100</v>
      </c>
      <c r="AJ57" s="1">
        <f t="shared" si="12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35</v>
      </c>
      <c r="C58" s="1">
        <v>34.026000000000003</v>
      </c>
      <c r="D58" s="1">
        <v>17.600000000000001</v>
      </c>
      <c r="E58" s="1">
        <v>19.097999999999999</v>
      </c>
      <c r="F58" s="1">
        <v>12.146000000000001</v>
      </c>
      <c r="G58" s="7">
        <v>1</v>
      </c>
      <c r="H58" s="1">
        <v>50</v>
      </c>
      <c r="I58" s="1" t="s">
        <v>36</v>
      </c>
      <c r="J58" s="1">
        <v>4.3</v>
      </c>
      <c r="K58" s="1">
        <f t="shared" si="18"/>
        <v>14.797999999999998</v>
      </c>
      <c r="L58" s="1">
        <f t="shared" si="4"/>
        <v>19.097999999999999</v>
      </c>
      <c r="M58" s="1"/>
      <c r="N58" s="1"/>
      <c r="O58" s="1">
        <f t="shared" si="5"/>
        <v>3.8195999999999999</v>
      </c>
      <c r="P58" s="5">
        <f>9*O58-N58-F58</f>
        <v>22.230399999999996</v>
      </c>
      <c r="Q58" s="5">
        <f t="shared" si="7"/>
        <v>22.230399999999996</v>
      </c>
      <c r="R58" s="5">
        <f t="shared" si="8"/>
        <v>22.230399999999996</v>
      </c>
      <c r="S58" s="5"/>
      <c r="T58" s="5"/>
      <c r="U58" s="1"/>
      <c r="V58" s="1">
        <f t="shared" si="9"/>
        <v>9</v>
      </c>
      <c r="W58" s="1">
        <f t="shared" si="10"/>
        <v>3.1799141271337317</v>
      </c>
      <c r="X58" s="1">
        <v>2.4607999999999999</v>
      </c>
      <c r="Y58" s="1">
        <v>2.1907999999999999</v>
      </c>
      <c r="Z58" s="1">
        <v>2.4603999999999999</v>
      </c>
      <c r="AA58" s="1">
        <v>2.1107999999999998</v>
      </c>
      <c r="AB58" s="1">
        <v>3.7391999999999999</v>
      </c>
      <c r="AC58" s="1">
        <v>4.0835999999999997</v>
      </c>
      <c r="AD58" s="1">
        <v>3.5059999999999998</v>
      </c>
      <c r="AE58" s="1">
        <v>2.1419999999999999</v>
      </c>
      <c r="AF58" s="1">
        <v>5.8984000000000014</v>
      </c>
      <c r="AG58" s="1">
        <v>7.2511999999999999</v>
      </c>
      <c r="AH58" s="1"/>
      <c r="AI58" s="1">
        <f t="shared" si="11"/>
        <v>22</v>
      </c>
      <c r="AJ58" s="1">
        <f t="shared" si="12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5" t="s">
        <v>99</v>
      </c>
      <c r="B59" s="15" t="s">
        <v>41</v>
      </c>
      <c r="C59" s="15"/>
      <c r="D59" s="15"/>
      <c r="E59" s="15"/>
      <c r="F59" s="15"/>
      <c r="G59" s="16">
        <v>0</v>
      </c>
      <c r="H59" s="15">
        <v>50</v>
      </c>
      <c r="I59" s="15" t="s">
        <v>36</v>
      </c>
      <c r="J59" s="15"/>
      <c r="K59" s="15">
        <f t="shared" si="18"/>
        <v>0</v>
      </c>
      <c r="L59" s="15">
        <f t="shared" si="4"/>
        <v>0</v>
      </c>
      <c r="M59" s="15"/>
      <c r="N59" s="15"/>
      <c r="O59" s="15">
        <f t="shared" si="5"/>
        <v>0</v>
      </c>
      <c r="P59" s="17"/>
      <c r="Q59" s="5">
        <f t="shared" si="7"/>
        <v>0</v>
      </c>
      <c r="R59" s="5">
        <f t="shared" si="8"/>
        <v>0</v>
      </c>
      <c r="S59" s="5"/>
      <c r="T59" s="17"/>
      <c r="U59" s="15"/>
      <c r="V59" s="1" t="e">
        <f t="shared" si="9"/>
        <v>#DIV/0!</v>
      </c>
      <c r="W59" s="15" t="e">
        <f t="shared" si="10"/>
        <v>#DIV/0!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 t="s">
        <v>46</v>
      </c>
      <c r="AI59" s="1">
        <f t="shared" si="11"/>
        <v>0</v>
      </c>
      <c r="AJ59" s="1">
        <f t="shared" si="12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1" t="s">
        <v>100</v>
      </c>
      <c r="B60" s="11" t="s">
        <v>35</v>
      </c>
      <c r="C60" s="11"/>
      <c r="D60" s="11">
        <v>56.164999999999999</v>
      </c>
      <c r="E60" s="11">
        <v>56.164999999999999</v>
      </c>
      <c r="F60" s="11"/>
      <c r="G60" s="12">
        <v>0</v>
      </c>
      <c r="H60" s="11" t="e">
        <v>#N/A</v>
      </c>
      <c r="I60" s="11" t="s">
        <v>71</v>
      </c>
      <c r="J60" s="11"/>
      <c r="K60" s="11">
        <f t="shared" si="18"/>
        <v>56.164999999999999</v>
      </c>
      <c r="L60" s="11">
        <f t="shared" si="4"/>
        <v>0</v>
      </c>
      <c r="M60" s="11">
        <v>56.164999999999999</v>
      </c>
      <c r="N60" s="11"/>
      <c r="O60" s="11">
        <f t="shared" si="5"/>
        <v>0</v>
      </c>
      <c r="P60" s="13"/>
      <c r="Q60" s="5">
        <f t="shared" si="7"/>
        <v>0</v>
      </c>
      <c r="R60" s="5">
        <f t="shared" si="8"/>
        <v>0</v>
      </c>
      <c r="S60" s="5"/>
      <c r="T60" s="13"/>
      <c r="U60" s="11"/>
      <c r="V60" s="1" t="e">
        <f t="shared" si="9"/>
        <v>#DIV/0!</v>
      </c>
      <c r="W60" s="11" t="e">
        <f t="shared" si="10"/>
        <v>#DIV/0!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/>
      <c r="AI60" s="1">
        <f t="shared" si="11"/>
        <v>0</v>
      </c>
      <c r="AJ60" s="1">
        <f t="shared" si="12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41</v>
      </c>
      <c r="C61" s="1">
        <v>272</v>
      </c>
      <c r="D61" s="1">
        <v>1561</v>
      </c>
      <c r="E61" s="1">
        <v>1167</v>
      </c>
      <c r="F61" s="1">
        <v>336</v>
      </c>
      <c r="G61" s="7">
        <v>0.4</v>
      </c>
      <c r="H61" s="1">
        <v>40</v>
      </c>
      <c r="I61" s="1" t="s">
        <v>36</v>
      </c>
      <c r="J61" s="1">
        <v>211</v>
      </c>
      <c r="K61" s="1">
        <f t="shared" si="18"/>
        <v>956</v>
      </c>
      <c r="L61" s="1">
        <f t="shared" si="4"/>
        <v>447</v>
      </c>
      <c r="M61" s="1">
        <v>720</v>
      </c>
      <c r="N61" s="1">
        <v>271</v>
      </c>
      <c r="O61" s="1">
        <f t="shared" si="5"/>
        <v>89.4</v>
      </c>
      <c r="P61" s="5">
        <f t="shared" ref="P61:P64" si="23">10*O61-N61-F61</f>
        <v>287</v>
      </c>
      <c r="Q61" s="5">
        <f t="shared" si="7"/>
        <v>287</v>
      </c>
      <c r="R61" s="5">
        <f t="shared" si="8"/>
        <v>287</v>
      </c>
      <c r="S61" s="5"/>
      <c r="T61" s="5"/>
      <c r="U61" s="1"/>
      <c r="V61" s="1">
        <f t="shared" si="9"/>
        <v>10</v>
      </c>
      <c r="W61" s="1">
        <f t="shared" si="10"/>
        <v>6.7897091722595073</v>
      </c>
      <c r="X61" s="1">
        <v>87</v>
      </c>
      <c r="Y61" s="1">
        <v>82.8</v>
      </c>
      <c r="Z61" s="1">
        <v>91</v>
      </c>
      <c r="AA61" s="1">
        <v>82.2</v>
      </c>
      <c r="AB61" s="1">
        <v>84.2</v>
      </c>
      <c r="AC61" s="1">
        <v>88.2</v>
      </c>
      <c r="AD61" s="1">
        <v>68.8</v>
      </c>
      <c r="AE61" s="1">
        <v>68.8</v>
      </c>
      <c r="AF61" s="1">
        <v>106.4</v>
      </c>
      <c r="AG61" s="1">
        <v>113.6</v>
      </c>
      <c r="AH61" s="1"/>
      <c r="AI61" s="1">
        <f t="shared" si="11"/>
        <v>115</v>
      </c>
      <c r="AJ61" s="1">
        <f t="shared" si="12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41</v>
      </c>
      <c r="C62" s="1">
        <v>116</v>
      </c>
      <c r="D62" s="1">
        <v>1425</v>
      </c>
      <c r="E62" s="1">
        <v>1041</v>
      </c>
      <c r="F62" s="1">
        <v>237</v>
      </c>
      <c r="G62" s="7">
        <v>0.4</v>
      </c>
      <c r="H62" s="1">
        <v>40</v>
      </c>
      <c r="I62" s="1" t="s">
        <v>36</v>
      </c>
      <c r="J62" s="1">
        <v>192</v>
      </c>
      <c r="K62" s="1">
        <f t="shared" si="18"/>
        <v>849</v>
      </c>
      <c r="L62" s="1">
        <f t="shared" si="4"/>
        <v>411</v>
      </c>
      <c r="M62" s="1">
        <v>630</v>
      </c>
      <c r="N62" s="1">
        <v>167.8</v>
      </c>
      <c r="O62" s="1">
        <f t="shared" si="5"/>
        <v>82.2</v>
      </c>
      <c r="P62" s="5">
        <f t="shared" si="23"/>
        <v>417.20000000000005</v>
      </c>
      <c r="Q62" s="5">
        <f t="shared" si="7"/>
        <v>417.20000000000005</v>
      </c>
      <c r="R62" s="5">
        <f t="shared" si="8"/>
        <v>417.20000000000005</v>
      </c>
      <c r="S62" s="5"/>
      <c r="T62" s="5"/>
      <c r="U62" s="1"/>
      <c r="V62" s="1">
        <f t="shared" si="9"/>
        <v>10</v>
      </c>
      <c r="W62" s="1">
        <f t="shared" si="10"/>
        <v>4.9245742092457423</v>
      </c>
      <c r="X62" s="1">
        <v>68.8</v>
      </c>
      <c r="Y62" s="1">
        <v>69</v>
      </c>
      <c r="Z62" s="1">
        <v>75.599999999999994</v>
      </c>
      <c r="AA62" s="1">
        <v>70</v>
      </c>
      <c r="AB62" s="1">
        <v>60</v>
      </c>
      <c r="AC62" s="1">
        <v>61.6</v>
      </c>
      <c r="AD62" s="1">
        <v>57</v>
      </c>
      <c r="AE62" s="1">
        <v>60.6</v>
      </c>
      <c r="AF62" s="1">
        <v>42.6</v>
      </c>
      <c r="AG62" s="1">
        <v>22.8</v>
      </c>
      <c r="AH62" s="1"/>
      <c r="AI62" s="1">
        <f t="shared" si="11"/>
        <v>167</v>
      </c>
      <c r="AJ62" s="1">
        <f t="shared" si="12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35</v>
      </c>
      <c r="C63" s="1">
        <v>106.187</v>
      </c>
      <c r="D63" s="1">
        <v>478.91800000000001</v>
      </c>
      <c r="E63" s="1">
        <v>346.62099999999998</v>
      </c>
      <c r="F63" s="1">
        <v>74.203999999999994</v>
      </c>
      <c r="G63" s="7">
        <v>1</v>
      </c>
      <c r="H63" s="1">
        <v>40</v>
      </c>
      <c r="I63" s="1" t="s">
        <v>36</v>
      </c>
      <c r="J63" s="1">
        <v>72.3</v>
      </c>
      <c r="K63" s="1">
        <f t="shared" si="18"/>
        <v>274.32099999999997</v>
      </c>
      <c r="L63" s="1">
        <f t="shared" si="4"/>
        <v>140.14299999999997</v>
      </c>
      <c r="M63" s="1">
        <v>206.47800000000001</v>
      </c>
      <c r="N63" s="1"/>
      <c r="O63" s="1">
        <f t="shared" si="5"/>
        <v>28.028599999999994</v>
      </c>
      <c r="P63" s="5">
        <f>9*O63-N63-F63</f>
        <v>178.05339999999995</v>
      </c>
      <c r="Q63" s="5">
        <f t="shared" si="7"/>
        <v>178.05339999999995</v>
      </c>
      <c r="R63" s="5">
        <f t="shared" si="8"/>
        <v>78.053399999999954</v>
      </c>
      <c r="S63" s="5">
        <v>100</v>
      </c>
      <c r="T63" s="5"/>
      <c r="U63" s="1"/>
      <c r="V63" s="1">
        <f t="shared" si="9"/>
        <v>9</v>
      </c>
      <c r="W63" s="1">
        <f t="shared" si="10"/>
        <v>2.6474386876262108</v>
      </c>
      <c r="X63" s="1">
        <v>19.059999999999999</v>
      </c>
      <c r="Y63" s="1">
        <v>21.7986</v>
      </c>
      <c r="Z63" s="1">
        <v>27.8324</v>
      </c>
      <c r="AA63" s="1">
        <v>29.819199999999999</v>
      </c>
      <c r="AB63" s="1">
        <v>27.0746</v>
      </c>
      <c r="AC63" s="1">
        <v>25.104399999999998</v>
      </c>
      <c r="AD63" s="1">
        <v>32.174999999999997</v>
      </c>
      <c r="AE63" s="1">
        <v>26.134399999999999</v>
      </c>
      <c r="AF63" s="1">
        <v>25.425000000000001</v>
      </c>
      <c r="AG63" s="1">
        <v>32.386600000000001</v>
      </c>
      <c r="AH63" s="1"/>
      <c r="AI63" s="1">
        <f t="shared" si="11"/>
        <v>78</v>
      </c>
      <c r="AJ63" s="1">
        <f t="shared" si="12"/>
        <v>100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35</v>
      </c>
      <c r="C64" s="1">
        <v>89.108000000000004</v>
      </c>
      <c r="D64" s="1">
        <v>243.96</v>
      </c>
      <c r="E64" s="1">
        <v>144.85400000000001</v>
      </c>
      <c r="F64" s="1">
        <v>86.683999999999997</v>
      </c>
      <c r="G64" s="7">
        <v>1</v>
      </c>
      <c r="H64" s="1">
        <v>40</v>
      </c>
      <c r="I64" s="1" t="s">
        <v>36</v>
      </c>
      <c r="J64" s="1">
        <v>69</v>
      </c>
      <c r="K64" s="1">
        <f t="shared" si="18"/>
        <v>75.854000000000013</v>
      </c>
      <c r="L64" s="1">
        <f t="shared" si="4"/>
        <v>144.85400000000001</v>
      </c>
      <c r="M64" s="1"/>
      <c r="N64" s="1">
        <v>46.370800000000003</v>
      </c>
      <c r="O64" s="1">
        <f t="shared" si="5"/>
        <v>28.970800000000004</v>
      </c>
      <c r="P64" s="5">
        <f t="shared" si="23"/>
        <v>156.65320000000003</v>
      </c>
      <c r="Q64" s="5">
        <f t="shared" si="7"/>
        <v>156.65320000000003</v>
      </c>
      <c r="R64" s="5">
        <f t="shared" si="8"/>
        <v>56.653200000000027</v>
      </c>
      <c r="S64" s="5">
        <v>100</v>
      </c>
      <c r="T64" s="5"/>
      <c r="U64" s="1"/>
      <c r="V64" s="1">
        <f t="shared" si="9"/>
        <v>10</v>
      </c>
      <c r="W64" s="1">
        <f t="shared" si="10"/>
        <v>4.5927209466083081</v>
      </c>
      <c r="X64" s="1">
        <v>24.825800000000001</v>
      </c>
      <c r="Y64" s="1">
        <v>25.2606</v>
      </c>
      <c r="Z64" s="1">
        <v>23.820799999999998</v>
      </c>
      <c r="AA64" s="1">
        <v>26.288</v>
      </c>
      <c r="AB64" s="1">
        <v>26.238399999999999</v>
      </c>
      <c r="AC64" s="1">
        <v>22.290199999999999</v>
      </c>
      <c r="AD64" s="1">
        <v>27.90499999999999</v>
      </c>
      <c r="AE64" s="1">
        <v>32.424599999999998</v>
      </c>
      <c r="AF64" s="1">
        <v>35.490400000000001</v>
      </c>
      <c r="AG64" s="1">
        <v>32.466000000000001</v>
      </c>
      <c r="AH64" s="1"/>
      <c r="AI64" s="1">
        <f t="shared" si="11"/>
        <v>57</v>
      </c>
      <c r="AJ64" s="1">
        <f t="shared" si="12"/>
        <v>100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105</v>
      </c>
      <c r="B65" s="11" t="s">
        <v>35</v>
      </c>
      <c r="C65" s="11"/>
      <c r="D65" s="11">
        <v>87.802000000000007</v>
      </c>
      <c r="E65" s="11">
        <v>87.802000000000007</v>
      </c>
      <c r="F65" s="11"/>
      <c r="G65" s="12">
        <v>0</v>
      </c>
      <c r="H65" s="11" t="e">
        <v>#N/A</v>
      </c>
      <c r="I65" s="11" t="s">
        <v>71</v>
      </c>
      <c r="J65" s="11"/>
      <c r="K65" s="11">
        <f t="shared" si="18"/>
        <v>87.802000000000007</v>
      </c>
      <c r="L65" s="11">
        <f t="shared" si="4"/>
        <v>0</v>
      </c>
      <c r="M65" s="11">
        <v>87.802000000000007</v>
      </c>
      <c r="N65" s="11"/>
      <c r="O65" s="11">
        <f t="shared" si="5"/>
        <v>0</v>
      </c>
      <c r="P65" s="13"/>
      <c r="Q65" s="5">
        <f t="shared" si="7"/>
        <v>0</v>
      </c>
      <c r="R65" s="5">
        <f t="shared" si="8"/>
        <v>0</v>
      </c>
      <c r="S65" s="5"/>
      <c r="T65" s="13"/>
      <c r="U65" s="11"/>
      <c r="V65" s="1" t="e">
        <f t="shared" si="9"/>
        <v>#DIV/0!</v>
      </c>
      <c r="W65" s="11" t="e">
        <f t="shared" si="10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/>
      <c r="AI65" s="1">
        <f t="shared" si="11"/>
        <v>0</v>
      </c>
      <c r="AJ65" s="1">
        <f t="shared" si="12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106</v>
      </c>
      <c r="B66" s="15" t="s">
        <v>35</v>
      </c>
      <c r="C66" s="15"/>
      <c r="D66" s="15">
        <v>53.915999999999997</v>
      </c>
      <c r="E66" s="15">
        <v>53.915999999999997</v>
      </c>
      <c r="F66" s="15"/>
      <c r="G66" s="16">
        <v>0</v>
      </c>
      <c r="H66" s="15">
        <v>40</v>
      </c>
      <c r="I66" s="15" t="s">
        <v>36</v>
      </c>
      <c r="J66" s="15"/>
      <c r="K66" s="15">
        <f t="shared" si="18"/>
        <v>53.915999999999997</v>
      </c>
      <c r="L66" s="15">
        <f t="shared" si="4"/>
        <v>0</v>
      </c>
      <c r="M66" s="15">
        <v>53.915999999999997</v>
      </c>
      <c r="N66" s="15"/>
      <c r="O66" s="15">
        <f t="shared" si="5"/>
        <v>0</v>
      </c>
      <c r="P66" s="17"/>
      <c r="Q66" s="5">
        <f t="shared" si="7"/>
        <v>0</v>
      </c>
      <c r="R66" s="5">
        <f t="shared" si="8"/>
        <v>0</v>
      </c>
      <c r="S66" s="5"/>
      <c r="T66" s="17"/>
      <c r="U66" s="15"/>
      <c r="V66" s="1" t="e">
        <f t="shared" si="9"/>
        <v>#DIV/0!</v>
      </c>
      <c r="W66" s="15" t="e">
        <f t="shared" si="10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46</v>
      </c>
      <c r="AI66" s="1">
        <f t="shared" si="11"/>
        <v>0</v>
      </c>
      <c r="AJ66" s="1">
        <f t="shared" si="12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35</v>
      </c>
      <c r="C67" s="1">
        <v>79.606999999999999</v>
      </c>
      <c r="D67" s="1">
        <v>77.2</v>
      </c>
      <c r="E67" s="1">
        <v>43.082000000000001</v>
      </c>
      <c r="F67" s="1">
        <v>42.472000000000001</v>
      </c>
      <c r="G67" s="7">
        <v>1</v>
      </c>
      <c r="H67" s="1">
        <v>30</v>
      </c>
      <c r="I67" s="1" t="s">
        <v>36</v>
      </c>
      <c r="J67" s="1">
        <v>31.3</v>
      </c>
      <c r="K67" s="1">
        <f t="shared" si="18"/>
        <v>11.782</v>
      </c>
      <c r="L67" s="1">
        <f t="shared" si="4"/>
        <v>43.082000000000001</v>
      </c>
      <c r="M67" s="1"/>
      <c r="N67" s="1"/>
      <c r="O67" s="1">
        <f t="shared" si="5"/>
        <v>8.6164000000000005</v>
      </c>
      <c r="P67" s="5">
        <f>10*O67-N67-F67</f>
        <v>43.692</v>
      </c>
      <c r="Q67" s="5">
        <f t="shared" si="7"/>
        <v>43.692</v>
      </c>
      <c r="R67" s="5">
        <f t="shared" si="8"/>
        <v>43.692</v>
      </c>
      <c r="S67" s="5"/>
      <c r="T67" s="5"/>
      <c r="U67" s="1"/>
      <c r="V67" s="1">
        <f t="shared" si="9"/>
        <v>10</v>
      </c>
      <c r="W67" s="1">
        <f t="shared" si="10"/>
        <v>4.9292047722946934</v>
      </c>
      <c r="X67" s="1">
        <v>7.5105999999999993</v>
      </c>
      <c r="Y67" s="1">
        <v>8.8274000000000008</v>
      </c>
      <c r="Z67" s="1">
        <v>7.9165999999999999</v>
      </c>
      <c r="AA67" s="1">
        <v>7.7214</v>
      </c>
      <c r="AB67" s="1">
        <v>13.0206</v>
      </c>
      <c r="AC67" s="1">
        <v>12.630599999999999</v>
      </c>
      <c r="AD67" s="1">
        <v>8.246599999999999</v>
      </c>
      <c r="AE67" s="1">
        <v>10.232200000000001</v>
      </c>
      <c r="AF67" s="1">
        <v>13.94</v>
      </c>
      <c r="AG67" s="1">
        <v>12.2704</v>
      </c>
      <c r="AH67" s="1"/>
      <c r="AI67" s="1">
        <f t="shared" si="11"/>
        <v>44</v>
      </c>
      <c r="AJ67" s="1">
        <f t="shared" si="12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108</v>
      </c>
      <c r="B68" s="15" t="s">
        <v>41</v>
      </c>
      <c r="C68" s="15"/>
      <c r="D68" s="15"/>
      <c r="E68" s="15"/>
      <c r="F68" s="15"/>
      <c r="G68" s="16">
        <v>0</v>
      </c>
      <c r="H68" s="15">
        <v>60</v>
      </c>
      <c r="I68" s="15" t="s">
        <v>36</v>
      </c>
      <c r="J68" s="15"/>
      <c r="K68" s="15">
        <f t="shared" si="18"/>
        <v>0</v>
      </c>
      <c r="L68" s="15">
        <f t="shared" si="4"/>
        <v>0</v>
      </c>
      <c r="M68" s="15"/>
      <c r="N68" s="15"/>
      <c r="O68" s="15">
        <f t="shared" si="5"/>
        <v>0</v>
      </c>
      <c r="P68" s="17"/>
      <c r="Q68" s="5">
        <f t="shared" si="7"/>
        <v>0</v>
      </c>
      <c r="R68" s="5">
        <f t="shared" si="8"/>
        <v>0</v>
      </c>
      <c r="S68" s="5"/>
      <c r="T68" s="17"/>
      <c r="U68" s="15"/>
      <c r="V68" s="1" t="e">
        <f t="shared" si="9"/>
        <v>#DIV/0!</v>
      </c>
      <c r="W68" s="15" t="e">
        <f t="shared" si="10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46</v>
      </c>
      <c r="AI68" s="1">
        <f t="shared" si="11"/>
        <v>0</v>
      </c>
      <c r="AJ68" s="1">
        <f t="shared" si="12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109</v>
      </c>
      <c r="B69" s="15" t="s">
        <v>41</v>
      </c>
      <c r="C69" s="15"/>
      <c r="D69" s="15"/>
      <c r="E69" s="15"/>
      <c r="F69" s="15"/>
      <c r="G69" s="16">
        <v>0</v>
      </c>
      <c r="H69" s="15">
        <v>50</v>
      </c>
      <c r="I69" s="15" t="s">
        <v>36</v>
      </c>
      <c r="J69" s="15"/>
      <c r="K69" s="15">
        <f t="shared" ref="K69:K98" si="24">E69-J69</f>
        <v>0</v>
      </c>
      <c r="L69" s="15">
        <f t="shared" si="4"/>
        <v>0</v>
      </c>
      <c r="M69" s="15"/>
      <c r="N69" s="15"/>
      <c r="O69" s="15">
        <f t="shared" si="5"/>
        <v>0</v>
      </c>
      <c r="P69" s="17"/>
      <c r="Q69" s="5">
        <f t="shared" si="7"/>
        <v>0</v>
      </c>
      <c r="R69" s="5">
        <f t="shared" si="8"/>
        <v>0</v>
      </c>
      <c r="S69" s="5"/>
      <c r="T69" s="17"/>
      <c r="U69" s="15"/>
      <c r="V69" s="1" t="e">
        <f t="shared" si="9"/>
        <v>#DIV/0!</v>
      </c>
      <c r="W69" s="15" t="e">
        <f t="shared" si="10"/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46</v>
      </c>
      <c r="AI69" s="1">
        <f t="shared" si="11"/>
        <v>0</v>
      </c>
      <c r="AJ69" s="1">
        <f t="shared" si="12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110</v>
      </c>
      <c r="B70" s="15" t="s">
        <v>41</v>
      </c>
      <c r="C70" s="15"/>
      <c r="D70" s="15"/>
      <c r="E70" s="15"/>
      <c r="F70" s="15"/>
      <c r="G70" s="16">
        <v>0</v>
      </c>
      <c r="H70" s="15">
        <v>50</v>
      </c>
      <c r="I70" s="15" t="s">
        <v>36</v>
      </c>
      <c r="J70" s="15"/>
      <c r="K70" s="15">
        <f t="shared" si="24"/>
        <v>0</v>
      </c>
      <c r="L70" s="15">
        <f t="shared" ref="L70:L101" si="25">E70-M70</f>
        <v>0</v>
      </c>
      <c r="M70" s="15"/>
      <c r="N70" s="15"/>
      <c r="O70" s="15">
        <f t="shared" ref="O70:O101" si="26">L70/5</f>
        <v>0</v>
      </c>
      <c r="P70" s="17"/>
      <c r="Q70" s="5">
        <f t="shared" si="7"/>
        <v>0</v>
      </c>
      <c r="R70" s="5">
        <f t="shared" si="8"/>
        <v>0</v>
      </c>
      <c r="S70" s="5"/>
      <c r="T70" s="17"/>
      <c r="U70" s="15"/>
      <c r="V70" s="1" t="e">
        <f t="shared" si="9"/>
        <v>#DIV/0!</v>
      </c>
      <c r="W70" s="15" t="e">
        <f t="shared" ref="W70:W101" si="27">(F70+N70)/O70</f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46</v>
      </c>
      <c r="AI70" s="1">
        <f t="shared" si="11"/>
        <v>0</v>
      </c>
      <c r="AJ70" s="1">
        <f t="shared" si="12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111</v>
      </c>
      <c r="B71" s="15" t="s">
        <v>41</v>
      </c>
      <c r="C71" s="15"/>
      <c r="D71" s="15"/>
      <c r="E71" s="15"/>
      <c r="F71" s="15"/>
      <c r="G71" s="16">
        <v>0</v>
      </c>
      <c r="H71" s="15">
        <v>30</v>
      </c>
      <c r="I71" s="15" t="s">
        <v>36</v>
      </c>
      <c r="J71" s="15"/>
      <c r="K71" s="15">
        <f t="shared" si="24"/>
        <v>0</v>
      </c>
      <c r="L71" s="15">
        <f t="shared" si="25"/>
        <v>0</v>
      </c>
      <c r="M71" s="15"/>
      <c r="N71" s="15"/>
      <c r="O71" s="15">
        <f t="shared" si="26"/>
        <v>0</v>
      </c>
      <c r="P71" s="17"/>
      <c r="Q71" s="5">
        <f t="shared" ref="Q71:Q101" si="28">P71</f>
        <v>0</v>
      </c>
      <c r="R71" s="5">
        <f t="shared" ref="R71:R101" si="29">Q71-S71</f>
        <v>0</v>
      </c>
      <c r="S71" s="5"/>
      <c r="T71" s="17"/>
      <c r="U71" s="15"/>
      <c r="V71" s="1" t="e">
        <f t="shared" ref="V71:V101" si="30">(F71+N71+Q71)/O71</f>
        <v>#DIV/0!</v>
      </c>
      <c r="W71" s="15" t="e">
        <f t="shared" si="27"/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46</v>
      </c>
      <c r="AI71" s="1">
        <f t="shared" ref="AI71:AJ101" si="31">ROUND(G71*R71,0)</f>
        <v>0</v>
      </c>
      <c r="AJ71" s="1">
        <f t="shared" ref="AJ71:AJ101" si="32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112</v>
      </c>
      <c r="B72" s="15" t="s">
        <v>41</v>
      </c>
      <c r="C72" s="15"/>
      <c r="D72" s="15"/>
      <c r="E72" s="15"/>
      <c r="F72" s="15"/>
      <c r="G72" s="16">
        <v>0</v>
      </c>
      <c r="H72" s="15">
        <v>55</v>
      </c>
      <c r="I72" s="15" t="s">
        <v>36</v>
      </c>
      <c r="J72" s="15"/>
      <c r="K72" s="15">
        <f t="shared" si="24"/>
        <v>0</v>
      </c>
      <c r="L72" s="15">
        <f t="shared" si="25"/>
        <v>0</v>
      </c>
      <c r="M72" s="15"/>
      <c r="N72" s="15"/>
      <c r="O72" s="15">
        <f t="shared" si="26"/>
        <v>0</v>
      </c>
      <c r="P72" s="17"/>
      <c r="Q72" s="5">
        <f t="shared" si="28"/>
        <v>0</v>
      </c>
      <c r="R72" s="5">
        <f t="shared" si="29"/>
        <v>0</v>
      </c>
      <c r="S72" s="5"/>
      <c r="T72" s="17"/>
      <c r="U72" s="15"/>
      <c r="V72" s="1" t="e">
        <f t="shared" si="30"/>
        <v>#DIV/0!</v>
      </c>
      <c r="W72" s="15" t="e">
        <f t="shared" si="27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 t="s">
        <v>46</v>
      </c>
      <c r="AI72" s="1">
        <f t="shared" si="31"/>
        <v>0</v>
      </c>
      <c r="AJ72" s="1">
        <f t="shared" si="3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113</v>
      </c>
      <c r="B73" s="15" t="s">
        <v>41</v>
      </c>
      <c r="C73" s="15"/>
      <c r="D73" s="15"/>
      <c r="E73" s="15"/>
      <c r="F73" s="15"/>
      <c r="G73" s="16">
        <v>0</v>
      </c>
      <c r="H73" s="15">
        <v>40</v>
      </c>
      <c r="I73" s="15" t="s">
        <v>36</v>
      </c>
      <c r="J73" s="15"/>
      <c r="K73" s="15">
        <f t="shared" si="24"/>
        <v>0</v>
      </c>
      <c r="L73" s="15">
        <f t="shared" si="25"/>
        <v>0</v>
      </c>
      <c r="M73" s="15"/>
      <c r="N73" s="15"/>
      <c r="O73" s="15">
        <f t="shared" si="26"/>
        <v>0</v>
      </c>
      <c r="P73" s="17"/>
      <c r="Q73" s="5">
        <f t="shared" si="28"/>
        <v>0</v>
      </c>
      <c r="R73" s="5">
        <f t="shared" si="29"/>
        <v>0</v>
      </c>
      <c r="S73" s="5"/>
      <c r="T73" s="17"/>
      <c r="U73" s="15"/>
      <c r="V73" s="1" t="e">
        <f t="shared" si="30"/>
        <v>#DIV/0!</v>
      </c>
      <c r="W73" s="15" t="e">
        <f t="shared" si="27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 t="s">
        <v>46</v>
      </c>
      <c r="AI73" s="1">
        <f t="shared" si="31"/>
        <v>0</v>
      </c>
      <c r="AJ73" s="1">
        <f t="shared" si="3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41</v>
      </c>
      <c r="C74" s="1">
        <v>37</v>
      </c>
      <c r="D74" s="1">
        <v>176</v>
      </c>
      <c r="E74" s="1">
        <v>91</v>
      </c>
      <c r="F74" s="1">
        <v>80</v>
      </c>
      <c r="G74" s="7">
        <v>0.4</v>
      </c>
      <c r="H74" s="1">
        <v>50</v>
      </c>
      <c r="I74" s="1" t="s">
        <v>36</v>
      </c>
      <c r="J74" s="1">
        <v>36</v>
      </c>
      <c r="K74" s="1">
        <f t="shared" si="24"/>
        <v>55</v>
      </c>
      <c r="L74" s="1">
        <f t="shared" si="25"/>
        <v>91</v>
      </c>
      <c r="M74" s="1"/>
      <c r="N74" s="1">
        <v>52.800000000000011</v>
      </c>
      <c r="O74" s="1">
        <f t="shared" si="26"/>
        <v>18.2</v>
      </c>
      <c r="P74" s="5">
        <f t="shared" ref="P74:P85" si="33">10*O74-N74-F74</f>
        <v>49.199999999999989</v>
      </c>
      <c r="Q74" s="5">
        <f t="shared" si="28"/>
        <v>49.199999999999989</v>
      </c>
      <c r="R74" s="5">
        <f t="shared" si="29"/>
        <v>49.199999999999989</v>
      </c>
      <c r="S74" s="5"/>
      <c r="T74" s="5"/>
      <c r="U74" s="1"/>
      <c r="V74" s="1">
        <f t="shared" si="30"/>
        <v>10</v>
      </c>
      <c r="W74" s="1">
        <f t="shared" si="27"/>
        <v>7.2967032967032974</v>
      </c>
      <c r="X74" s="1">
        <v>17.8</v>
      </c>
      <c r="Y74" s="1">
        <v>17</v>
      </c>
      <c r="Z74" s="1">
        <v>14</v>
      </c>
      <c r="AA74" s="1">
        <v>17.8</v>
      </c>
      <c r="AB74" s="1">
        <v>12.4</v>
      </c>
      <c r="AC74" s="1">
        <v>8</v>
      </c>
      <c r="AD74" s="1">
        <v>22.4</v>
      </c>
      <c r="AE74" s="1">
        <v>21</v>
      </c>
      <c r="AF74" s="1">
        <v>22.8</v>
      </c>
      <c r="AG74" s="1">
        <v>25</v>
      </c>
      <c r="AH74" s="1"/>
      <c r="AI74" s="1">
        <f t="shared" si="31"/>
        <v>20</v>
      </c>
      <c r="AJ74" s="1">
        <f t="shared" si="3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115</v>
      </c>
      <c r="B75" s="1" t="s">
        <v>41</v>
      </c>
      <c r="C75" s="1">
        <v>66</v>
      </c>
      <c r="D75" s="1">
        <v>116</v>
      </c>
      <c r="E75" s="1">
        <v>50</v>
      </c>
      <c r="F75" s="1">
        <v>63</v>
      </c>
      <c r="G75" s="7">
        <v>0.4</v>
      </c>
      <c r="H75" s="1">
        <v>55</v>
      </c>
      <c r="I75" s="1" t="s">
        <v>36</v>
      </c>
      <c r="J75" s="1">
        <v>13</v>
      </c>
      <c r="K75" s="1">
        <f t="shared" si="24"/>
        <v>37</v>
      </c>
      <c r="L75" s="1">
        <f t="shared" si="25"/>
        <v>50</v>
      </c>
      <c r="M75" s="1"/>
      <c r="N75" s="1">
        <v>7</v>
      </c>
      <c r="O75" s="1">
        <f t="shared" si="26"/>
        <v>10</v>
      </c>
      <c r="P75" s="5">
        <f t="shared" si="33"/>
        <v>30</v>
      </c>
      <c r="Q75" s="5">
        <f t="shared" si="28"/>
        <v>30</v>
      </c>
      <c r="R75" s="5">
        <f t="shared" si="29"/>
        <v>30</v>
      </c>
      <c r="S75" s="5"/>
      <c r="T75" s="5"/>
      <c r="U75" s="1"/>
      <c r="V75" s="1">
        <f t="shared" si="30"/>
        <v>10</v>
      </c>
      <c r="W75" s="1">
        <f t="shared" si="27"/>
        <v>7</v>
      </c>
      <c r="X75" s="1">
        <v>9</v>
      </c>
      <c r="Y75" s="1">
        <v>6.2</v>
      </c>
      <c r="Z75" s="1">
        <v>12</v>
      </c>
      <c r="AA75" s="1">
        <v>12.2</v>
      </c>
      <c r="AB75" s="1">
        <v>11.4</v>
      </c>
      <c r="AC75" s="1">
        <v>14.2</v>
      </c>
      <c r="AD75" s="1">
        <v>14.6</v>
      </c>
      <c r="AE75" s="1">
        <v>12.6</v>
      </c>
      <c r="AF75" s="1">
        <v>24</v>
      </c>
      <c r="AG75" s="1">
        <v>26.4</v>
      </c>
      <c r="AH75" s="1"/>
      <c r="AI75" s="1">
        <f t="shared" si="31"/>
        <v>12</v>
      </c>
      <c r="AJ75" s="1">
        <f t="shared" si="3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35</v>
      </c>
      <c r="C76" s="1">
        <v>27.259</v>
      </c>
      <c r="D76" s="1">
        <v>63.027999999999999</v>
      </c>
      <c r="E76" s="1">
        <v>12.122</v>
      </c>
      <c r="F76" s="1">
        <v>35.076000000000001</v>
      </c>
      <c r="G76" s="7">
        <v>1</v>
      </c>
      <c r="H76" s="1">
        <v>55</v>
      </c>
      <c r="I76" s="1" t="s">
        <v>36</v>
      </c>
      <c r="J76" s="1">
        <v>2.8</v>
      </c>
      <c r="K76" s="1">
        <f t="shared" si="24"/>
        <v>9.3219999999999992</v>
      </c>
      <c r="L76" s="1">
        <f t="shared" si="25"/>
        <v>12.122</v>
      </c>
      <c r="M76" s="1"/>
      <c r="N76" s="1"/>
      <c r="O76" s="1">
        <f t="shared" si="26"/>
        <v>2.4243999999999999</v>
      </c>
      <c r="P76" s="5"/>
      <c r="Q76" s="5">
        <f t="shared" si="28"/>
        <v>0</v>
      </c>
      <c r="R76" s="5">
        <f t="shared" si="29"/>
        <v>0</v>
      </c>
      <c r="S76" s="5"/>
      <c r="T76" s="5"/>
      <c r="U76" s="1"/>
      <c r="V76" s="1">
        <f t="shared" si="30"/>
        <v>14.467909585876919</v>
      </c>
      <c r="W76" s="1">
        <f t="shared" si="27"/>
        <v>14.467909585876919</v>
      </c>
      <c r="X76" s="1">
        <v>2.3016000000000001</v>
      </c>
      <c r="Y76" s="1">
        <v>1.4403999999999999</v>
      </c>
      <c r="Z76" s="1">
        <v>3.1648000000000001</v>
      </c>
      <c r="AA76" s="1">
        <v>4.6020000000000003</v>
      </c>
      <c r="AB76" s="1">
        <v>3.738</v>
      </c>
      <c r="AC76" s="1">
        <v>2.302</v>
      </c>
      <c r="AD76" s="1">
        <v>0.57640000000000002</v>
      </c>
      <c r="AE76" s="1">
        <v>1.4408000000000001</v>
      </c>
      <c r="AF76" s="1">
        <v>4.8688000000000002</v>
      </c>
      <c r="AG76" s="1">
        <v>4.2923999999999998</v>
      </c>
      <c r="AH76" s="21" t="s">
        <v>48</v>
      </c>
      <c r="AI76" s="1">
        <f t="shared" si="31"/>
        <v>0</v>
      </c>
      <c r="AJ76" s="1">
        <f t="shared" si="32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41</v>
      </c>
      <c r="C77" s="1">
        <v>3</v>
      </c>
      <c r="D77" s="1">
        <v>24</v>
      </c>
      <c r="E77" s="1">
        <v>3</v>
      </c>
      <c r="F77" s="1">
        <v>15</v>
      </c>
      <c r="G77" s="7">
        <v>0.2</v>
      </c>
      <c r="H77" s="1">
        <v>40</v>
      </c>
      <c r="I77" s="1" t="s">
        <v>36</v>
      </c>
      <c r="J77" s="1">
        <v>3</v>
      </c>
      <c r="K77" s="1">
        <f t="shared" si="24"/>
        <v>0</v>
      </c>
      <c r="L77" s="1">
        <f t="shared" si="25"/>
        <v>3</v>
      </c>
      <c r="M77" s="1"/>
      <c r="N77" s="1"/>
      <c r="O77" s="1">
        <f t="shared" si="26"/>
        <v>0.6</v>
      </c>
      <c r="P77" s="5"/>
      <c r="Q77" s="5">
        <f t="shared" si="28"/>
        <v>0</v>
      </c>
      <c r="R77" s="5">
        <f t="shared" si="29"/>
        <v>0</v>
      </c>
      <c r="S77" s="5"/>
      <c r="T77" s="5"/>
      <c r="U77" s="1"/>
      <c r="V77" s="1">
        <f t="shared" si="30"/>
        <v>25</v>
      </c>
      <c r="W77" s="1">
        <f t="shared" si="27"/>
        <v>25</v>
      </c>
      <c r="X77" s="1">
        <v>0.6</v>
      </c>
      <c r="Y77" s="1">
        <v>1.2</v>
      </c>
      <c r="Z77" s="1">
        <v>1.8</v>
      </c>
      <c r="AA77" s="1">
        <v>0.8</v>
      </c>
      <c r="AB77" s="1">
        <v>-0.4</v>
      </c>
      <c r="AC77" s="1">
        <v>0.8</v>
      </c>
      <c r="AD77" s="1">
        <v>0.8</v>
      </c>
      <c r="AE77" s="1">
        <v>-0.4</v>
      </c>
      <c r="AF77" s="1">
        <v>-0.4</v>
      </c>
      <c r="AG77" s="1">
        <v>0</v>
      </c>
      <c r="AH77" s="1" t="s">
        <v>119</v>
      </c>
      <c r="AI77" s="1">
        <f t="shared" si="31"/>
        <v>0</v>
      </c>
      <c r="AJ77" s="1">
        <f t="shared" si="32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120</v>
      </c>
      <c r="B78" s="1" t="s">
        <v>41</v>
      </c>
      <c r="C78" s="1">
        <v>24</v>
      </c>
      <c r="D78" s="1">
        <v>12</v>
      </c>
      <c r="E78" s="1">
        <v>11</v>
      </c>
      <c r="F78" s="1">
        <v>12</v>
      </c>
      <c r="G78" s="7">
        <v>0.2</v>
      </c>
      <c r="H78" s="1">
        <v>35</v>
      </c>
      <c r="I78" s="1" t="s">
        <v>36</v>
      </c>
      <c r="J78" s="1">
        <v>27</v>
      </c>
      <c r="K78" s="1">
        <f t="shared" si="24"/>
        <v>-16</v>
      </c>
      <c r="L78" s="1">
        <f t="shared" si="25"/>
        <v>11</v>
      </c>
      <c r="M78" s="1"/>
      <c r="N78" s="1">
        <v>45.8</v>
      </c>
      <c r="O78" s="1">
        <f t="shared" si="26"/>
        <v>2.2000000000000002</v>
      </c>
      <c r="P78" s="5"/>
      <c r="Q78" s="5">
        <f t="shared" si="28"/>
        <v>0</v>
      </c>
      <c r="R78" s="5">
        <f t="shared" si="29"/>
        <v>0</v>
      </c>
      <c r="S78" s="5"/>
      <c r="T78" s="5"/>
      <c r="U78" s="1"/>
      <c r="V78" s="1">
        <f t="shared" si="30"/>
        <v>26.27272727272727</v>
      </c>
      <c r="W78" s="1">
        <f t="shared" si="27"/>
        <v>26.27272727272727</v>
      </c>
      <c r="X78" s="1">
        <v>6.2</v>
      </c>
      <c r="Y78" s="1">
        <v>2.8</v>
      </c>
      <c r="Z78" s="1">
        <v>3.6</v>
      </c>
      <c r="AA78" s="1">
        <v>3.4</v>
      </c>
      <c r="AB78" s="1">
        <v>3.2</v>
      </c>
      <c r="AC78" s="1">
        <v>6</v>
      </c>
      <c r="AD78" s="1">
        <v>3</v>
      </c>
      <c r="AE78" s="1">
        <v>0.8</v>
      </c>
      <c r="AF78" s="1">
        <v>4</v>
      </c>
      <c r="AG78" s="1">
        <v>5.6</v>
      </c>
      <c r="AH78" s="1"/>
      <c r="AI78" s="1">
        <f t="shared" si="31"/>
        <v>0</v>
      </c>
      <c r="AJ78" s="1">
        <f t="shared" si="3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121</v>
      </c>
      <c r="B79" s="1" t="s">
        <v>35</v>
      </c>
      <c r="C79" s="1">
        <v>33.554000000000002</v>
      </c>
      <c r="D79" s="1">
        <v>407.64</v>
      </c>
      <c r="E79" s="1">
        <v>314.07400000000001</v>
      </c>
      <c r="F79" s="1">
        <v>68.84</v>
      </c>
      <c r="G79" s="7">
        <v>1</v>
      </c>
      <c r="H79" s="1">
        <v>60</v>
      </c>
      <c r="I79" s="1" t="s">
        <v>36</v>
      </c>
      <c r="J79" s="1">
        <v>11.8</v>
      </c>
      <c r="K79" s="1">
        <f t="shared" si="24"/>
        <v>302.274</v>
      </c>
      <c r="L79" s="1">
        <f t="shared" si="25"/>
        <v>59.634000000000015</v>
      </c>
      <c r="M79" s="1">
        <v>254.44</v>
      </c>
      <c r="N79" s="1"/>
      <c r="O79" s="1">
        <f t="shared" si="26"/>
        <v>11.926800000000004</v>
      </c>
      <c r="P79" s="5">
        <f t="shared" si="33"/>
        <v>50.428000000000026</v>
      </c>
      <c r="Q79" s="25">
        <f>P79+O79</f>
        <v>62.354800000000026</v>
      </c>
      <c r="R79" s="5">
        <f t="shared" si="29"/>
        <v>62.354800000000026</v>
      </c>
      <c r="S79" s="25"/>
      <c r="T79" s="5"/>
      <c r="U79" s="1"/>
      <c r="V79" s="1">
        <f t="shared" si="30"/>
        <v>11</v>
      </c>
      <c r="W79" s="1">
        <f t="shared" si="27"/>
        <v>5.7718751048059813</v>
      </c>
      <c r="X79" s="1">
        <v>6.5419999999999998</v>
      </c>
      <c r="Y79" s="1">
        <v>7.5668000000000006</v>
      </c>
      <c r="Z79" s="1">
        <v>14.023999999999999</v>
      </c>
      <c r="AA79" s="1">
        <v>13.954599999999999</v>
      </c>
      <c r="AB79" s="1">
        <v>13.6814</v>
      </c>
      <c r="AC79" s="1">
        <v>16.1388</v>
      </c>
      <c r="AD79" s="1">
        <v>13.3484</v>
      </c>
      <c r="AE79" s="1">
        <v>12.81</v>
      </c>
      <c r="AF79" s="1">
        <v>25.884799999999998</v>
      </c>
      <c r="AG79" s="1">
        <v>26.3948</v>
      </c>
      <c r="AH79" s="1"/>
      <c r="AI79" s="1">
        <f t="shared" si="31"/>
        <v>62</v>
      </c>
      <c r="AJ79" s="1">
        <f t="shared" si="3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35</v>
      </c>
      <c r="C80" s="1">
        <v>55.743000000000002</v>
      </c>
      <c r="D80" s="1">
        <v>3452.5140000000001</v>
      </c>
      <c r="E80" s="1">
        <v>2470.761</v>
      </c>
      <c r="F80" s="1">
        <v>569.68899999999996</v>
      </c>
      <c r="G80" s="7">
        <v>1</v>
      </c>
      <c r="H80" s="1">
        <v>60</v>
      </c>
      <c r="I80" s="1" t="s">
        <v>36</v>
      </c>
      <c r="J80" s="1">
        <v>233.5</v>
      </c>
      <c r="K80" s="1">
        <f t="shared" si="24"/>
        <v>2237.261</v>
      </c>
      <c r="L80" s="1">
        <f t="shared" si="25"/>
        <v>450.16100000000006</v>
      </c>
      <c r="M80" s="1">
        <v>2020.6</v>
      </c>
      <c r="N80" s="1"/>
      <c r="O80" s="1">
        <f t="shared" si="26"/>
        <v>90.032200000000017</v>
      </c>
      <c r="P80" s="5">
        <f t="shared" si="33"/>
        <v>330.63300000000015</v>
      </c>
      <c r="Q80" s="5">
        <f t="shared" ref="Q80:Q81" si="34">T80</f>
        <v>600</v>
      </c>
      <c r="R80" s="5">
        <f t="shared" si="29"/>
        <v>200</v>
      </c>
      <c r="S80" s="5">
        <v>400</v>
      </c>
      <c r="T80" s="23">
        <v>600</v>
      </c>
      <c r="U80" s="24" t="s">
        <v>148</v>
      </c>
      <c r="V80" s="1">
        <f t="shared" si="30"/>
        <v>12.991896232681192</v>
      </c>
      <c r="W80" s="1">
        <f t="shared" si="27"/>
        <v>6.3276138981386643</v>
      </c>
      <c r="X80" s="1">
        <v>63.2164</v>
      </c>
      <c r="Y80" s="1">
        <v>77.668199999999985</v>
      </c>
      <c r="Z80" s="1">
        <v>118.8652</v>
      </c>
      <c r="AA80" s="1">
        <v>96.430800000000005</v>
      </c>
      <c r="AB80" s="1">
        <v>86.983999999999966</v>
      </c>
      <c r="AC80" s="1">
        <v>108.2154</v>
      </c>
      <c r="AD80" s="1">
        <v>97.971799999999988</v>
      </c>
      <c r="AE80" s="1">
        <v>88.295799999999957</v>
      </c>
      <c r="AF80" s="1">
        <v>139.74799999999999</v>
      </c>
      <c r="AG80" s="1">
        <v>132.58260000000001</v>
      </c>
      <c r="AH80" s="1"/>
      <c r="AI80" s="1">
        <f t="shared" si="31"/>
        <v>200</v>
      </c>
      <c r="AJ80" s="1">
        <f t="shared" si="32"/>
        <v>400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35</v>
      </c>
      <c r="C81" s="1">
        <v>577.97799999999995</v>
      </c>
      <c r="D81" s="1">
        <v>2787.5039999999999</v>
      </c>
      <c r="E81" s="1">
        <v>2515.4549999999999</v>
      </c>
      <c r="F81" s="1">
        <v>323.90499999999997</v>
      </c>
      <c r="G81" s="7">
        <v>1</v>
      </c>
      <c r="H81" s="1">
        <v>60</v>
      </c>
      <c r="I81" s="1" t="s">
        <v>36</v>
      </c>
      <c r="J81" s="1">
        <v>171</v>
      </c>
      <c r="K81" s="1">
        <f t="shared" si="24"/>
        <v>2344.4549999999999</v>
      </c>
      <c r="L81" s="1">
        <f t="shared" si="25"/>
        <v>499.90499999999997</v>
      </c>
      <c r="M81" s="1">
        <v>2015.55</v>
      </c>
      <c r="N81" s="1">
        <v>382.59940000000017</v>
      </c>
      <c r="O81" s="1">
        <f t="shared" si="26"/>
        <v>99.980999999999995</v>
      </c>
      <c r="P81" s="5">
        <f t="shared" si="33"/>
        <v>293.3055999999998</v>
      </c>
      <c r="Q81" s="5">
        <f t="shared" si="34"/>
        <v>800</v>
      </c>
      <c r="R81" s="5">
        <f t="shared" si="29"/>
        <v>200</v>
      </c>
      <c r="S81" s="5">
        <v>600</v>
      </c>
      <c r="T81" s="23">
        <v>800</v>
      </c>
      <c r="U81" s="24" t="s">
        <v>148</v>
      </c>
      <c r="V81" s="1">
        <f t="shared" si="30"/>
        <v>15.067906902311442</v>
      </c>
      <c r="W81" s="1">
        <f t="shared" si="27"/>
        <v>7.0663866134565589</v>
      </c>
      <c r="X81" s="1">
        <v>89.228199999999987</v>
      </c>
      <c r="Y81" s="1">
        <v>82.684599999999961</v>
      </c>
      <c r="Z81" s="1">
        <v>104.65219999999999</v>
      </c>
      <c r="AA81" s="1">
        <v>115.4054</v>
      </c>
      <c r="AB81" s="1">
        <v>123.1216</v>
      </c>
      <c r="AC81" s="1">
        <v>121.47920000000001</v>
      </c>
      <c r="AD81" s="1">
        <v>144.25280000000001</v>
      </c>
      <c r="AE81" s="1">
        <v>177.75759999999991</v>
      </c>
      <c r="AF81" s="1">
        <v>225.54920000000001</v>
      </c>
      <c r="AG81" s="1">
        <v>196.98820000000001</v>
      </c>
      <c r="AH81" s="1"/>
      <c r="AI81" s="1">
        <f t="shared" si="31"/>
        <v>200</v>
      </c>
      <c r="AJ81" s="1">
        <f t="shared" si="32"/>
        <v>600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35</v>
      </c>
      <c r="C82" s="1">
        <v>1064.586</v>
      </c>
      <c r="D82" s="1">
        <v>7010.4539999999997</v>
      </c>
      <c r="E82" s="1">
        <v>5756.2690000000002</v>
      </c>
      <c r="F82" s="1">
        <v>1283.567</v>
      </c>
      <c r="G82" s="7">
        <v>1</v>
      </c>
      <c r="H82" s="1">
        <v>60</v>
      </c>
      <c r="I82" s="1" t="s">
        <v>36</v>
      </c>
      <c r="J82" s="1">
        <v>270</v>
      </c>
      <c r="K82" s="1">
        <f t="shared" si="24"/>
        <v>5486.2690000000002</v>
      </c>
      <c r="L82" s="1">
        <f t="shared" si="25"/>
        <v>756.64699999999993</v>
      </c>
      <c r="M82" s="1">
        <v>4999.6220000000003</v>
      </c>
      <c r="N82" s="1">
        <v>77.150860000000193</v>
      </c>
      <c r="O82" s="1">
        <f t="shared" si="26"/>
        <v>151.32939999999999</v>
      </c>
      <c r="P82" s="5">
        <f t="shared" si="33"/>
        <v>152.57613999999967</v>
      </c>
      <c r="Q82" s="5">
        <f t="shared" si="28"/>
        <v>152.57613999999967</v>
      </c>
      <c r="R82" s="5">
        <f t="shared" si="29"/>
        <v>152.57613999999967</v>
      </c>
      <c r="S82" s="5"/>
      <c r="T82" s="5"/>
      <c r="U82" s="1"/>
      <c r="V82" s="1">
        <f t="shared" si="30"/>
        <v>10</v>
      </c>
      <c r="W82" s="1">
        <f t="shared" si="27"/>
        <v>8.9917614158253478</v>
      </c>
      <c r="X82" s="1">
        <v>164.15360000000001</v>
      </c>
      <c r="Y82" s="1">
        <v>183.4752</v>
      </c>
      <c r="Z82" s="1">
        <v>186.6532</v>
      </c>
      <c r="AA82" s="1">
        <v>171.51660000000001</v>
      </c>
      <c r="AB82" s="1">
        <v>162.89099999999999</v>
      </c>
      <c r="AC82" s="1">
        <v>175.666</v>
      </c>
      <c r="AD82" s="1">
        <v>148.84639999999999</v>
      </c>
      <c r="AE82" s="1">
        <v>157.0124000000001</v>
      </c>
      <c r="AF82" s="1">
        <v>209.07740000000001</v>
      </c>
      <c r="AG82" s="1">
        <v>179.10059999999999</v>
      </c>
      <c r="AH82" s="1" t="s">
        <v>54</v>
      </c>
      <c r="AI82" s="1">
        <f t="shared" si="31"/>
        <v>153</v>
      </c>
      <c r="AJ82" s="1">
        <f t="shared" si="3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125</v>
      </c>
      <c r="B83" s="1" t="s">
        <v>35</v>
      </c>
      <c r="C83" s="1">
        <v>21.41</v>
      </c>
      <c r="D83" s="1">
        <v>77.524000000000001</v>
      </c>
      <c r="E83" s="1">
        <v>12.198</v>
      </c>
      <c r="F83" s="1">
        <v>41.326000000000001</v>
      </c>
      <c r="G83" s="7">
        <v>1</v>
      </c>
      <c r="H83" s="1">
        <v>55</v>
      </c>
      <c r="I83" s="1" t="s">
        <v>36</v>
      </c>
      <c r="J83" s="1">
        <v>4.0999999999999996</v>
      </c>
      <c r="K83" s="1">
        <f t="shared" si="24"/>
        <v>8.0980000000000008</v>
      </c>
      <c r="L83" s="1">
        <f t="shared" si="25"/>
        <v>12.198</v>
      </c>
      <c r="M83" s="1"/>
      <c r="N83" s="1"/>
      <c r="O83" s="1">
        <f t="shared" si="26"/>
        <v>2.4396</v>
      </c>
      <c r="P83" s="5"/>
      <c r="Q83" s="5">
        <f t="shared" si="28"/>
        <v>0</v>
      </c>
      <c r="R83" s="5">
        <f t="shared" si="29"/>
        <v>0</v>
      </c>
      <c r="S83" s="5"/>
      <c r="T83" s="5"/>
      <c r="U83" s="1"/>
      <c r="V83" s="1">
        <f t="shared" si="30"/>
        <v>16.939662239711428</v>
      </c>
      <c r="W83" s="1">
        <f t="shared" si="27"/>
        <v>16.939662239711428</v>
      </c>
      <c r="X83" s="1">
        <v>1.9004000000000001</v>
      </c>
      <c r="Y83" s="1">
        <v>1.36</v>
      </c>
      <c r="Z83" s="1">
        <v>1.6364000000000001</v>
      </c>
      <c r="AA83" s="1">
        <v>4.077</v>
      </c>
      <c r="AB83" s="1">
        <v>2.4474</v>
      </c>
      <c r="AC83" s="1">
        <v>-0.2576</v>
      </c>
      <c r="AD83" s="1">
        <v>0.81679999999999997</v>
      </c>
      <c r="AE83" s="1">
        <v>1.3328</v>
      </c>
      <c r="AF83" s="1">
        <v>2.1347999999999998</v>
      </c>
      <c r="AG83" s="1">
        <v>0.8044</v>
      </c>
      <c r="AH83" s="1"/>
      <c r="AI83" s="1">
        <f t="shared" si="31"/>
        <v>0</v>
      </c>
      <c r="AJ83" s="1">
        <f t="shared" si="3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35</v>
      </c>
      <c r="C84" s="1">
        <v>17.385000000000002</v>
      </c>
      <c r="D84" s="1">
        <v>13.532999999999999</v>
      </c>
      <c r="E84" s="1">
        <v>8.07</v>
      </c>
      <c r="F84" s="1">
        <v>9.4060000000000006</v>
      </c>
      <c r="G84" s="7">
        <v>1</v>
      </c>
      <c r="H84" s="1">
        <v>55</v>
      </c>
      <c r="I84" s="1" t="s">
        <v>36</v>
      </c>
      <c r="J84" s="1">
        <v>2.8</v>
      </c>
      <c r="K84" s="1">
        <f t="shared" si="24"/>
        <v>5.2700000000000005</v>
      </c>
      <c r="L84" s="1">
        <f t="shared" si="25"/>
        <v>8.07</v>
      </c>
      <c r="M84" s="1"/>
      <c r="N84" s="1"/>
      <c r="O84" s="1">
        <f t="shared" si="26"/>
        <v>1.6140000000000001</v>
      </c>
      <c r="P84" s="5">
        <f t="shared" si="33"/>
        <v>6.734</v>
      </c>
      <c r="Q84" s="5">
        <f t="shared" si="28"/>
        <v>6.734</v>
      </c>
      <c r="R84" s="5">
        <f t="shared" si="29"/>
        <v>6.734</v>
      </c>
      <c r="S84" s="5"/>
      <c r="T84" s="5"/>
      <c r="U84" s="1"/>
      <c r="V84" s="1">
        <f t="shared" si="30"/>
        <v>10</v>
      </c>
      <c r="W84" s="1">
        <f t="shared" si="27"/>
        <v>5.8277571251548945</v>
      </c>
      <c r="X84" s="1">
        <v>0.54580000000000006</v>
      </c>
      <c r="Y84" s="1">
        <v>9.4000000000000004E-3</v>
      </c>
      <c r="Z84" s="1">
        <v>1.1999999999999999E-3</v>
      </c>
      <c r="AA84" s="1">
        <v>-0.26800000000000002</v>
      </c>
      <c r="AB84" s="1">
        <v>0.2888</v>
      </c>
      <c r="AC84" s="1">
        <v>0.30980000000000002</v>
      </c>
      <c r="AD84" s="1">
        <v>2.1000000000000001E-2</v>
      </c>
      <c r="AE84" s="1">
        <v>0.26879999999999998</v>
      </c>
      <c r="AF84" s="1">
        <v>1.6108</v>
      </c>
      <c r="AG84" s="1">
        <v>0.53780000000000006</v>
      </c>
      <c r="AH84" s="21" t="s">
        <v>48</v>
      </c>
      <c r="AI84" s="1">
        <f t="shared" si="31"/>
        <v>7</v>
      </c>
      <c r="AJ84" s="1">
        <f t="shared" si="3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35</v>
      </c>
      <c r="C85" s="1">
        <v>8.2639999999999993</v>
      </c>
      <c r="D85" s="1">
        <v>5.5</v>
      </c>
      <c r="E85" s="1">
        <v>6.7560000000000002</v>
      </c>
      <c r="F85" s="1">
        <v>1.42</v>
      </c>
      <c r="G85" s="7">
        <v>1</v>
      </c>
      <c r="H85" s="1">
        <v>55</v>
      </c>
      <c r="I85" s="1" t="s">
        <v>36</v>
      </c>
      <c r="J85" s="1">
        <v>4.2</v>
      </c>
      <c r="K85" s="1">
        <f t="shared" si="24"/>
        <v>2.556</v>
      </c>
      <c r="L85" s="1">
        <f t="shared" si="25"/>
        <v>6.7560000000000002</v>
      </c>
      <c r="M85" s="1"/>
      <c r="N85" s="1">
        <v>4</v>
      </c>
      <c r="O85" s="1">
        <f t="shared" si="26"/>
        <v>1.3512</v>
      </c>
      <c r="P85" s="5">
        <f t="shared" si="33"/>
        <v>8.0920000000000005</v>
      </c>
      <c r="Q85" s="5">
        <f t="shared" si="28"/>
        <v>8.0920000000000005</v>
      </c>
      <c r="R85" s="5">
        <f t="shared" si="29"/>
        <v>8.0920000000000005</v>
      </c>
      <c r="S85" s="5"/>
      <c r="T85" s="5"/>
      <c r="U85" s="1"/>
      <c r="V85" s="1">
        <f t="shared" si="30"/>
        <v>10</v>
      </c>
      <c r="W85" s="1">
        <f t="shared" si="27"/>
        <v>4.0112492599171112</v>
      </c>
      <c r="X85" s="1">
        <v>0.80800000000000005</v>
      </c>
      <c r="Y85" s="1">
        <v>0.27279999999999999</v>
      </c>
      <c r="Z85" s="1">
        <v>-8.0399999999999999E-2</v>
      </c>
      <c r="AA85" s="1">
        <v>-8.0399999999999999E-2</v>
      </c>
      <c r="AB85" s="1">
        <v>0.27439999999999998</v>
      </c>
      <c r="AC85" s="1">
        <v>0.27439999999999998</v>
      </c>
      <c r="AD85" s="1">
        <v>0</v>
      </c>
      <c r="AE85" s="1">
        <v>0</v>
      </c>
      <c r="AF85" s="1">
        <v>0.5444</v>
      </c>
      <c r="AG85" s="1">
        <v>0.5444</v>
      </c>
      <c r="AH85" s="1"/>
      <c r="AI85" s="1">
        <f t="shared" si="31"/>
        <v>8</v>
      </c>
      <c r="AJ85" s="1">
        <f t="shared" si="3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128</v>
      </c>
      <c r="B86" s="15" t="s">
        <v>35</v>
      </c>
      <c r="C86" s="15"/>
      <c r="D86" s="15"/>
      <c r="E86" s="15"/>
      <c r="F86" s="15"/>
      <c r="G86" s="16">
        <v>0</v>
      </c>
      <c r="H86" s="15">
        <v>60</v>
      </c>
      <c r="I86" s="15" t="s">
        <v>36</v>
      </c>
      <c r="J86" s="15"/>
      <c r="K86" s="15">
        <f t="shared" si="24"/>
        <v>0</v>
      </c>
      <c r="L86" s="15">
        <f t="shared" si="25"/>
        <v>0</v>
      </c>
      <c r="M86" s="15"/>
      <c r="N86" s="15"/>
      <c r="O86" s="15">
        <f t="shared" si="26"/>
        <v>0</v>
      </c>
      <c r="P86" s="17"/>
      <c r="Q86" s="5">
        <f t="shared" si="28"/>
        <v>0</v>
      </c>
      <c r="R86" s="5">
        <f t="shared" si="29"/>
        <v>0</v>
      </c>
      <c r="S86" s="5"/>
      <c r="T86" s="17"/>
      <c r="U86" s="15"/>
      <c r="V86" s="1" t="e">
        <f t="shared" si="30"/>
        <v>#DIV/0!</v>
      </c>
      <c r="W86" s="15" t="e">
        <f t="shared" si="27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 t="s">
        <v>46</v>
      </c>
      <c r="AI86" s="1">
        <f t="shared" si="31"/>
        <v>0</v>
      </c>
      <c r="AJ86" s="1">
        <f t="shared" si="32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129</v>
      </c>
      <c r="B87" s="1" t="s">
        <v>41</v>
      </c>
      <c r="C87" s="1">
        <v>53</v>
      </c>
      <c r="D87" s="1">
        <v>36</v>
      </c>
      <c r="E87" s="1">
        <v>31</v>
      </c>
      <c r="F87" s="1">
        <v>36</v>
      </c>
      <c r="G87" s="7">
        <v>0.3</v>
      </c>
      <c r="H87" s="1">
        <v>40</v>
      </c>
      <c r="I87" s="1" t="s">
        <v>36</v>
      </c>
      <c r="J87" s="1">
        <v>47</v>
      </c>
      <c r="K87" s="1">
        <f t="shared" si="24"/>
        <v>-16</v>
      </c>
      <c r="L87" s="1">
        <f t="shared" si="25"/>
        <v>31</v>
      </c>
      <c r="M87" s="1"/>
      <c r="N87" s="1">
        <v>96.199999999999989</v>
      </c>
      <c r="O87" s="1">
        <f t="shared" si="26"/>
        <v>6.2</v>
      </c>
      <c r="P87" s="5"/>
      <c r="Q87" s="5">
        <f t="shared" si="28"/>
        <v>0</v>
      </c>
      <c r="R87" s="5">
        <f t="shared" si="29"/>
        <v>0</v>
      </c>
      <c r="S87" s="5"/>
      <c r="T87" s="5"/>
      <c r="U87" s="1"/>
      <c r="V87" s="1">
        <f t="shared" si="30"/>
        <v>21.322580645161288</v>
      </c>
      <c r="W87" s="1">
        <f t="shared" si="27"/>
        <v>21.322580645161288</v>
      </c>
      <c r="X87" s="1">
        <v>13.2</v>
      </c>
      <c r="Y87" s="1">
        <v>7.8</v>
      </c>
      <c r="Z87" s="1">
        <v>6.2</v>
      </c>
      <c r="AA87" s="1">
        <v>7.8</v>
      </c>
      <c r="AB87" s="1">
        <v>13</v>
      </c>
      <c r="AC87" s="1">
        <v>15.2</v>
      </c>
      <c r="AD87" s="1">
        <v>6.2</v>
      </c>
      <c r="AE87" s="1">
        <v>4.8</v>
      </c>
      <c r="AF87" s="1">
        <v>14</v>
      </c>
      <c r="AG87" s="1">
        <v>14.4</v>
      </c>
      <c r="AH87" s="1"/>
      <c r="AI87" s="1">
        <f t="shared" si="31"/>
        <v>0</v>
      </c>
      <c r="AJ87" s="1">
        <f t="shared" si="3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130</v>
      </c>
      <c r="B88" s="1" t="s">
        <v>41</v>
      </c>
      <c r="C88" s="1">
        <v>94</v>
      </c>
      <c r="D88" s="1"/>
      <c r="E88" s="1">
        <v>73</v>
      </c>
      <c r="F88" s="1"/>
      <c r="G88" s="7">
        <v>0.3</v>
      </c>
      <c r="H88" s="1">
        <v>40</v>
      </c>
      <c r="I88" s="1" t="s">
        <v>36</v>
      </c>
      <c r="J88" s="1">
        <v>84</v>
      </c>
      <c r="K88" s="1">
        <f t="shared" si="24"/>
        <v>-11</v>
      </c>
      <c r="L88" s="1">
        <f t="shared" si="25"/>
        <v>73</v>
      </c>
      <c r="M88" s="1"/>
      <c r="N88" s="1">
        <v>82</v>
      </c>
      <c r="O88" s="1">
        <f t="shared" si="26"/>
        <v>14.6</v>
      </c>
      <c r="P88" s="5">
        <f t="shared" ref="P88:P93" si="35">10*O88-N88-F88</f>
        <v>64</v>
      </c>
      <c r="Q88" s="5">
        <f t="shared" si="28"/>
        <v>64</v>
      </c>
      <c r="R88" s="5">
        <f t="shared" si="29"/>
        <v>64</v>
      </c>
      <c r="S88" s="5"/>
      <c r="T88" s="5"/>
      <c r="U88" s="1"/>
      <c r="V88" s="1">
        <f t="shared" si="30"/>
        <v>10</v>
      </c>
      <c r="W88" s="1">
        <f t="shared" si="27"/>
        <v>5.6164383561643838</v>
      </c>
      <c r="X88" s="1">
        <v>13</v>
      </c>
      <c r="Y88" s="1">
        <v>3.4</v>
      </c>
      <c r="Z88" s="1">
        <v>9.1999999999999993</v>
      </c>
      <c r="AA88" s="1">
        <v>9.8000000000000007</v>
      </c>
      <c r="AB88" s="1">
        <v>1.2</v>
      </c>
      <c r="AC88" s="1">
        <v>4</v>
      </c>
      <c r="AD88" s="1">
        <v>15.4</v>
      </c>
      <c r="AE88" s="1">
        <v>12.8</v>
      </c>
      <c r="AF88" s="1">
        <v>8.1999999999999993</v>
      </c>
      <c r="AG88" s="1">
        <v>7.6</v>
      </c>
      <c r="AH88" s="1"/>
      <c r="AI88" s="1">
        <f t="shared" si="31"/>
        <v>19</v>
      </c>
      <c r="AJ88" s="1">
        <f t="shared" si="3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131</v>
      </c>
      <c r="B89" s="1" t="s">
        <v>41</v>
      </c>
      <c r="C89" s="1">
        <v>-1</v>
      </c>
      <c r="D89" s="1">
        <v>173</v>
      </c>
      <c r="E89" s="1">
        <v>20</v>
      </c>
      <c r="F89" s="1">
        <v>103</v>
      </c>
      <c r="G89" s="7">
        <v>0.3</v>
      </c>
      <c r="H89" s="1">
        <v>40</v>
      </c>
      <c r="I89" s="1" t="s">
        <v>36</v>
      </c>
      <c r="J89" s="1">
        <v>14</v>
      </c>
      <c r="K89" s="1">
        <f t="shared" si="24"/>
        <v>6</v>
      </c>
      <c r="L89" s="1">
        <f t="shared" si="25"/>
        <v>20</v>
      </c>
      <c r="M89" s="1"/>
      <c r="N89" s="1"/>
      <c r="O89" s="1">
        <f t="shared" si="26"/>
        <v>4</v>
      </c>
      <c r="P89" s="5"/>
      <c r="Q89" s="5">
        <f t="shared" si="28"/>
        <v>0</v>
      </c>
      <c r="R89" s="5">
        <f t="shared" si="29"/>
        <v>0</v>
      </c>
      <c r="S89" s="5"/>
      <c r="T89" s="5"/>
      <c r="U89" s="1"/>
      <c r="V89" s="1">
        <f t="shared" si="30"/>
        <v>25.75</v>
      </c>
      <c r="W89" s="1">
        <f t="shared" si="27"/>
        <v>25.75</v>
      </c>
      <c r="X89" s="1">
        <v>2.2000000000000002</v>
      </c>
      <c r="Y89" s="1">
        <v>6.4</v>
      </c>
      <c r="Z89" s="1">
        <v>12.4</v>
      </c>
      <c r="AA89" s="1">
        <v>9.6</v>
      </c>
      <c r="AB89" s="1">
        <v>5.8</v>
      </c>
      <c r="AC89" s="1">
        <v>6.8</v>
      </c>
      <c r="AD89" s="1">
        <v>9.1999999999999993</v>
      </c>
      <c r="AE89" s="1">
        <v>8.6</v>
      </c>
      <c r="AF89" s="1">
        <v>8.8000000000000007</v>
      </c>
      <c r="AG89" s="1">
        <v>10.199999999999999</v>
      </c>
      <c r="AH89" s="1"/>
      <c r="AI89" s="1">
        <f t="shared" si="31"/>
        <v>0</v>
      </c>
      <c r="AJ89" s="1">
        <f t="shared" si="3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138</v>
      </c>
      <c r="B90" s="1" t="s">
        <v>35</v>
      </c>
      <c r="C90" s="1">
        <v>23.120999999999999</v>
      </c>
      <c r="D90" s="1">
        <v>16</v>
      </c>
      <c r="E90" s="1">
        <v>6.8659999999999997</v>
      </c>
      <c r="F90" s="1">
        <v>10.576000000000001</v>
      </c>
      <c r="G90" s="7">
        <v>1</v>
      </c>
      <c r="H90" s="1">
        <v>50</v>
      </c>
      <c r="I90" s="1" t="s">
        <v>36</v>
      </c>
      <c r="J90" s="1">
        <v>1.3</v>
      </c>
      <c r="K90" s="1">
        <f t="shared" ref="K90" si="36">E90-J90</f>
        <v>5.5659999999999998</v>
      </c>
      <c r="L90" s="1">
        <f t="shared" ref="L90" si="37">E90-M90</f>
        <v>6.8659999999999997</v>
      </c>
      <c r="M90" s="1"/>
      <c r="N90" s="1"/>
      <c r="O90" s="1">
        <f t="shared" si="26"/>
        <v>1.3732</v>
      </c>
      <c r="P90" s="5">
        <v>4</v>
      </c>
      <c r="Q90" s="5">
        <f t="shared" si="28"/>
        <v>4</v>
      </c>
      <c r="R90" s="5">
        <f t="shared" si="29"/>
        <v>4</v>
      </c>
      <c r="S90" s="5"/>
      <c r="T90" s="5"/>
      <c r="U90" s="1"/>
      <c r="V90" s="1">
        <f t="shared" si="30"/>
        <v>10.614622778910574</v>
      </c>
      <c r="W90" s="1">
        <f t="shared" si="27"/>
        <v>7.7017186134576177</v>
      </c>
      <c r="X90" s="1">
        <v>1.6292</v>
      </c>
      <c r="Y90" s="1">
        <v>1.3444</v>
      </c>
      <c r="Z90" s="1">
        <v>1.0835999999999999</v>
      </c>
      <c r="AA90" s="1">
        <v>1.0775999999999999</v>
      </c>
      <c r="AB90" s="1">
        <v>2.7231999999999998</v>
      </c>
      <c r="AC90" s="1">
        <v>1.9176</v>
      </c>
      <c r="AD90" s="1">
        <v>0.82520000000000004</v>
      </c>
      <c r="AE90" s="1">
        <v>1.38</v>
      </c>
      <c r="AF90" s="1">
        <v>3.0455999999999999</v>
      </c>
      <c r="AG90" s="1">
        <v>2.4908000000000001</v>
      </c>
      <c r="AH90" s="1"/>
      <c r="AI90" s="1">
        <f t="shared" si="31"/>
        <v>4</v>
      </c>
      <c r="AJ90" s="1">
        <f t="shared" si="3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41</v>
      </c>
      <c r="C91" s="1">
        <v>29</v>
      </c>
      <c r="D91" s="1">
        <v>27</v>
      </c>
      <c r="E91" s="1">
        <v>6</v>
      </c>
      <c r="F91" s="1">
        <v>23</v>
      </c>
      <c r="G91" s="7">
        <v>0.05</v>
      </c>
      <c r="H91" s="1">
        <v>120</v>
      </c>
      <c r="I91" s="1" t="s">
        <v>36</v>
      </c>
      <c r="J91" s="1">
        <v>4</v>
      </c>
      <c r="K91" s="1">
        <f t="shared" si="24"/>
        <v>2</v>
      </c>
      <c r="L91" s="1">
        <f t="shared" si="25"/>
        <v>6</v>
      </c>
      <c r="M91" s="1"/>
      <c r="N91" s="1"/>
      <c r="O91" s="1">
        <f t="shared" si="26"/>
        <v>1.2</v>
      </c>
      <c r="P91" s="5"/>
      <c r="Q91" s="5">
        <f t="shared" si="28"/>
        <v>0</v>
      </c>
      <c r="R91" s="5">
        <f t="shared" si="29"/>
        <v>0</v>
      </c>
      <c r="S91" s="5"/>
      <c r="T91" s="5"/>
      <c r="U91" s="1"/>
      <c r="V91" s="1">
        <f t="shared" si="30"/>
        <v>19.166666666666668</v>
      </c>
      <c r="W91" s="1">
        <f t="shared" si="27"/>
        <v>19.166666666666668</v>
      </c>
      <c r="X91" s="1">
        <v>0</v>
      </c>
      <c r="Y91" s="1">
        <v>0.4</v>
      </c>
      <c r="Z91" s="1">
        <v>2</v>
      </c>
      <c r="AA91" s="1">
        <v>1.6</v>
      </c>
      <c r="AB91" s="1">
        <v>1.8</v>
      </c>
      <c r="AC91" s="1">
        <v>1.8</v>
      </c>
      <c r="AD91" s="1">
        <v>3.6</v>
      </c>
      <c r="AE91" s="1">
        <v>4.2</v>
      </c>
      <c r="AF91" s="1">
        <v>5.8</v>
      </c>
      <c r="AG91" s="1">
        <v>5.2</v>
      </c>
      <c r="AH91" s="22" t="s">
        <v>117</v>
      </c>
      <c r="AI91" s="1">
        <f t="shared" si="31"/>
        <v>0</v>
      </c>
      <c r="AJ91" s="1">
        <f t="shared" si="32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35</v>
      </c>
      <c r="C92" s="1">
        <v>526.42399999999998</v>
      </c>
      <c r="D92" s="1">
        <v>1329.3810000000001</v>
      </c>
      <c r="E92" s="1">
        <v>638.42100000000005</v>
      </c>
      <c r="F92" s="1">
        <v>618.60299999999995</v>
      </c>
      <c r="G92" s="7">
        <v>1</v>
      </c>
      <c r="H92" s="1">
        <v>40</v>
      </c>
      <c r="I92" s="1" t="s">
        <v>36</v>
      </c>
      <c r="J92" s="1">
        <v>189.7</v>
      </c>
      <c r="K92" s="1">
        <f t="shared" si="24"/>
        <v>448.72100000000006</v>
      </c>
      <c r="L92" s="1">
        <f t="shared" si="25"/>
        <v>568.56700000000001</v>
      </c>
      <c r="M92" s="1">
        <v>69.853999999999999</v>
      </c>
      <c r="N92" s="1"/>
      <c r="O92" s="1">
        <f t="shared" si="26"/>
        <v>113.71340000000001</v>
      </c>
      <c r="P92" s="5">
        <f t="shared" si="35"/>
        <v>518.53100000000006</v>
      </c>
      <c r="Q92" s="5">
        <f t="shared" si="28"/>
        <v>518.53100000000006</v>
      </c>
      <c r="R92" s="5">
        <f t="shared" si="29"/>
        <v>218.53100000000006</v>
      </c>
      <c r="S92" s="5">
        <v>300</v>
      </c>
      <c r="T92" s="5"/>
      <c r="U92" s="1"/>
      <c r="V92" s="1">
        <f t="shared" si="30"/>
        <v>10</v>
      </c>
      <c r="W92" s="1">
        <f t="shared" si="27"/>
        <v>5.4400185026566783</v>
      </c>
      <c r="X92" s="1">
        <v>94.19980000000001</v>
      </c>
      <c r="Y92" s="1">
        <v>97.612800000000007</v>
      </c>
      <c r="Z92" s="1">
        <v>98.578999999999994</v>
      </c>
      <c r="AA92" s="1">
        <v>103.17700000000001</v>
      </c>
      <c r="AB92" s="1">
        <v>83.909199999999998</v>
      </c>
      <c r="AC92" s="1">
        <v>74.331800000000015</v>
      </c>
      <c r="AD92" s="1">
        <v>79.244200000000006</v>
      </c>
      <c r="AE92" s="1">
        <v>80.2286</v>
      </c>
      <c r="AF92" s="1">
        <v>111.3188</v>
      </c>
      <c r="AG92" s="1">
        <v>108.1478</v>
      </c>
      <c r="AH92" s="20" t="s">
        <v>54</v>
      </c>
      <c r="AI92" s="1">
        <f t="shared" si="31"/>
        <v>219</v>
      </c>
      <c r="AJ92" s="1">
        <f t="shared" si="32"/>
        <v>300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41</v>
      </c>
      <c r="C93" s="1">
        <v>30</v>
      </c>
      <c r="D93" s="1">
        <v>247</v>
      </c>
      <c r="E93" s="1">
        <v>60</v>
      </c>
      <c r="F93" s="1">
        <v>76</v>
      </c>
      <c r="G93" s="7">
        <v>0.3</v>
      </c>
      <c r="H93" s="1">
        <v>40</v>
      </c>
      <c r="I93" s="1" t="s">
        <v>36</v>
      </c>
      <c r="J93" s="1">
        <v>49</v>
      </c>
      <c r="K93" s="1">
        <f t="shared" si="24"/>
        <v>11</v>
      </c>
      <c r="L93" s="1">
        <f t="shared" si="25"/>
        <v>60</v>
      </c>
      <c r="M93" s="1"/>
      <c r="N93" s="1"/>
      <c r="O93" s="1">
        <f t="shared" si="26"/>
        <v>12</v>
      </c>
      <c r="P93" s="5">
        <f t="shared" si="35"/>
        <v>44</v>
      </c>
      <c r="Q93" s="5">
        <f t="shared" si="28"/>
        <v>44</v>
      </c>
      <c r="R93" s="5">
        <f t="shared" si="29"/>
        <v>44</v>
      </c>
      <c r="S93" s="5"/>
      <c r="T93" s="5"/>
      <c r="U93" s="1"/>
      <c r="V93" s="1">
        <f t="shared" si="30"/>
        <v>10</v>
      </c>
      <c r="W93" s="1">
        <f t="shared" si="27"/>
        <v>6.333333333333333</v>
      </c>
      <c r="X93" s="1">
        <v>6</v>
      </c>
      <c r="Y93" s="1">
        <v>3</v>
      </c>
      <c r="Z93" s="1">
        <v>15.6</v>
      </c>
      <c r="AA93" s="1">
        <v>21</v>
      </c>
      <c r="AB93" s="1">
        <v>10</v>
      </c>
      <c r="AC93" s="1">
        <v>7</v>
      </c>
      <c r="AD93" s="1">
        <v>12.8</v>
      </c>
      <c r="AE93" s="1">
        <v>5.8</v>
      </c>
      <c r="AF93" s="1">
        <v>12</v>
      </c>
      <c r="AG93" s="1">
        <v>16.2</v>
      </c>
      <c r="AH93" s="1"/>
      <c r="AI93" s="1">
        <f t="shared" si="31"/>
        <v>13</v>
      </c>
      <c r="AJ93" s="1">
        <f t="shared" si="3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41</v>
      </c>
      <c r="C94" s="1">
        <v>6</v>
      </c>
      <c r="D94" s="1">
        <v>193</v>
      </c>
      <c r="E94" s="1">
        <v>23</v>
      </c>
      <c r="F94" s="1">
        <v>86</v>
      </c>
      <c r="G94" s="7">
        <v>0.3</v>
      </c>
      <c r="H94" s="1">
        <v>40</v>
      </c>
      <c r="I94" s="1" t="s">
        <v>36</v>
      </c>
      <c r="J94" s="1">
        <v>16</v>
      </c>
      <c r="K94" s="1">
        <f t="shared" si="24"/>
        <v>7</v>
      </c>
      <c r="L94" s="1">
        <f t="shared" si="25"/>
        <v>23</v>
      </c>
      <c r="M94" s="1"/>
      <c r="N94" s="1"/>
      <c r="O94" s="1">
        <f t="shared" si="26"/>
        <v>4.5999999999999996</v>
      </c>
      <c r="P94" s="5"/>
      <c r="Q94" s="5">
        <f t="shared" si="28"/>
        <v>0</v>
      </c>
      <c r="R94" s="5">
        <f t="shared" si="29"/>
        <v>0</v>
      </c>
      <c r="S94" s="5"/>
      <c r="T94" s="5"/>
      <c r="U94" s="1"/>
      <c r="V94" s="1">
        <f t="shared" si="30"/>
        <v>18.695652173913047</v>
      </c>
      <c r="W94" s="1">
        <f t="shared" si="27"/>
        <v>18.695652173913047</v>
      </c>
      <c r="X94" s="1">
        <v>6.2</v>
      </c>
      <c r="Y94" s="1">
        <v>9</v>
      </c>
      <c r="Z94" s="1">
        <v>12.6</v>
      </c>
      <c r="AA94" s="1">
        <v>12.6</v>
      </c>
      <c r="AB94" s="1">
        <v>7.4</v>
      </c>
      <c r="AC94" s="1">
        <v>8.6</v>
      </c>
      <c r="AD94" s="1">
        <v>12.4</v>
      </c>
      <c r="AE94" s="1">
        <v>10.4</v>
      </c>
      <c r="AF94" s="1">
        <v>8.6</v>
      </c>
      <c r="AG94" s="1">
        <v>9.8000000000000007</v>
      </c>
      <c r="AH94" s="1" t="s">
        <v>136</v>
      </c>
      <c r="AI94" s="1">
        <f t="shared" si="31"/>
        <v>0</v>
      </c>
      <c r="AJ94" s="1">
        <f t="shared" si="3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137</v>
      </c>
      <c r="B95" s="1" t="s">
        <v>35</v>
      </c>
      <c r="C95" s="1">
        <v>27.744</v>
      </c>
      <c r="D95" s="1">
        <v>21.245999999999999</v>
      </c>
      <c r="E95" s="1">
        <v>9.59</v>
      </c>
      <c r="F95" s="1">
        <v>18.329999999999998</v>
      </c>
      <c r="G95" s="7">
        <v>1</v>
      </c>
      <c r="H95" s="1">
        <v>45</v>
      </c>
      <c r="I95" s="1" t="s">
        <v>36</v>
      </c>
      <c r="J95" s="1">
        <v>9.1999999999999993</v>
      </c>
      <c r="K95" s="1">
        <f t="shared" si="24"/>
        <v>0.39000000000000057</v>
      </c>
      <c r="L95" s="1">
        <f t="shared" si="25"/>
        <v>9.59</v>
      </c>
      <c r="M95" s="1"/>
      <c r="N95" s="1"/>
      <c r="O95" s="1">
        <f t="shared" si="26"/>
        <v>1.9179999999999999</v>
      </c>
      <c r="P95" s="5"/>
      <c r="Q95" s="5">
        <f t="shared" si="28"/>
        <v>0</v>
      </c>
      <c r="R95" s="5">
        <f t="shared" si="29"/>
        <v>0</v>
      </c>
      <c r="S95" s="5"/>
      <c r="T95" s="5"/>
      <c r="U95" s="1"/>
      <c r="V95" s="1">
        <f t="shared" si="30"/>
        <v>9.5568300312825851</v>
      </c>
      <c r="W95" s="1">
        <f t="shared" si="27"/>
        <v>9.5568300312825851</v>
      </c>
      <c r="X95" s="1">
        <v>1.8333999999999999</v>
      </c>
      <c r="Y95" s="1">
        <v>1.2854000000000001</v>
      </c>
      <c r="Z95" s="1">
        <v>2.3896000000000002</v>
      </c>
      <c r="AA95" s="1">
        <v>3.0840000000000001</v>
      </c>
      <c r="AB95" s="1">
        <v>3.3927999999999998</v>
      </c>
      <c r="AC95" s="1">
        <v>3.4872000000000001</v>
      </c>
      <c r="AD95" s="1">
        <v>3.3348</v>
      </c>
      <c r="AE95" s="1">
        <v>3.0884</v>
      </c>
      <c r="AF95" s="1">
        <v>3.8288000000000002</v>
      </c>
      <c r="AG95" s="1">
        <v>3.8256000000000001</v>
      </c>
      <c r="AH95" s="1"/>
      <c r="AI95" s="1">
        <f t="shared" si="31"/>
        <v>0</v>
      </c>
      <c r="AJ95" s="1">
        <f t="shared" si="32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41</v>
      </c>
      <c r="C96" s="1">
        <v>16</v>
      </c>
      <c r="D96" s="1">
        <v>74</v>
      </c>
      <c r="E96" s="1">
        <v>23</v>
      </c>
      <c r="F96" s="1">
        <v>46</v>
      </c>
      <c r="G96" s="7">
        <v>0.33</v>
      </c>
      <c r="H96" s="1">
        <v>40</v>
      </c>
      <c r="I96" s="1" t="s">
        <v>36</v>
      </c>
      <c r="J96" s="1">
        <v>9</v>
      </c>
      <c r="K96" s="1">
        <f t="shared" si="24"/>
        <v>14</v>
      </c>
      <c r="L96" s="1">
        <f t="shared" si="25"/>
        <v>23</v>
      </c>
      <c r="M96" s="1"/>
      <c r="N96" s="1"/>
      <c r="O96" s="1">
        <f t="shared" si="26"/>
        <v>4.5999999999999996</v>
      </c>
      <c r="P96" s="5"/>
      <c r="Q96" s="5">
        <f t="shared" si="28"/>
        <v>0</v>
      </c>
      <c r="R96" s="5">
        <f t="shared" si="29"/>
        <v>0</v>
      </c>
      <c r="S96" s="5"/>
      <c r="T96" s="5"/>
      <c r="U96" s="1"/>
      <c r="V96" s="1">
        <f t="shared" si="30"/>
        <v>10</v>
      </c>
      <c r="W96" s="1">
        <f t="shared" si="27"/>
        <v>10</v>
      </c>
      <c r="X96" s="1">
        <v>3.8</v>
      </c>
      <c r="Y96" s="1">
        <v>4.8</v>
      </c>
      <c r="Z96" s="1">
        <v>6.4</v>
      </c>
      <c r="AA96" s="1">
        <v>5</v>
      </c>
      <c r="AB96" s="1">
        <v>3.8</v>
      </c>
      <c r="AC96" s="1">
        <v>5.4</v>
      </c>
      <c r="AD96" s="1">
        <v>5.8</v>
      </c>
      <c r="AE96" s="1">
        <v>1.6</v>
      </c>
      <c r="AF96" s="1">
        <v>6.2</v>
      </c>
      <c r="AG96" s="1">
        <v>10.199999999999999</v>
      </c>
      <c r="AH96" s="1"/>
      <c r="AI96" s="1">
        <f t="shared" si="31"/>
        <v>0</v>
      </c>
      <c r="AJ96" s="1">
        <f t="shared" si="32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140</v>
      </c>
      <c r="B97" s="1" t="s">
        <v>41</v>
      </c>
      <c r="C97" s="1">
        <v>22</v>
      </c>
      <c r="D97" s="1">
        <v>79</v>
      </c>
      <c r="E97" s="1">
        <v>11</v>
      </c>
      <c r="F97" s="1">
        <v>51</v>
      </c>
      <c r="G97" s="7">
        <v>0.3</v>
      </c>
      <c r="H97" s="1">
        <v>40</v>
      </c>
      <c r="I97" s="1" t="s">
        <v>36</v>
      </c>
      <c r="J97" s="1">
        <v>4</v>
      </c>
      <c r="K97" s="1">
        <f t="shared" si="24"/>
        <v>7</v>
      </c>
      <c r="L97" s="1">
        <f t="shared" si="25"/>
        <v>11</v>
      </c>
      <c r="M97" s="1"/>
      <c r="N97" s="1"/>
      <c r="O97" s="1">
        <f t="shared" si="26"/>
        <v>2.2000000000000002</v>
      </c>
      <c r="P97" s="5"/>
      <c r="Q97" s="5">
        <f t="shared" si="28"/>
        <v>0</v>
      </c>
      <c r="R97" s="5">
        <f t="shared" si="29"/>
        <v>0</v>
      </c>
      <c r="S97" s="5"/>
      <c r="T97" s="5"/>
      <c r="U97" s="1"/>
      <c r="V97" s="1">
        <f t="shared" si="30"/>
        <v>23.18181818181818</v>
      </c>
      <c r="W97" s="1">
        <f t="shared" si="27"/>
        <v>23.18181818181818</v>
      </c>
      <c r="X97" s="1">
        <v>3</v>
      </c>
      <c r="Y97" s="1">
        <v>3.8</v>
      </c>
      <c r="Z97" s="1">
        <v>5.8</v>
      </c>
      <c r="AA97" s="1">
        <v>5.2</v>
      </c>
      <c r="AB97" s="1">
        <v>4.2</v>
      </c>
      <c r="AC97" s="1">
        <v>4.8</v>
      </c>
      <c r="AD97" s="1">
        <v>4.8</v>
      </c>
      <c r="AE97" s="1">
        <v>3.6</v>
      </c>
      <c r="AF97" s="1">
        <v>4.5999999999999996</v>
      </c>
      <c r="AG97" s="1">
        <v>6.8</v>
      </c>
      <c r="AH97" s="1"/>
      <c r="AI97" s="1">
        <f t="shared" si="31"/>
        <v>0</v>
      </c>
      <c r="AJ97" s="1">
        <f t="shared" si="32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141</v>
      </c>
      <c r="B98" s="1" t="s">
        <v>41</v>
      </c>
      <c r="C98" s="1">
        <v>5</v>
      </c>
      <c r="D98" s="1">
        <v>51</v>
      </c>
      <c r="E98" s="1">
        <v>6</v>
      </c>
      <c r="F98" s="1">
        <v>32</v>
      </c>
      <c r="G98" s="7">
        <v>0.12</v>
      </c>
      <c r="H98" s="1">
        <v>45</v>
      </c>
      <c r="I98" s="1" t="s">
        <v>36</v>
      </c>
      <c r="J98" s="1">
        <v>1</v>
      </c>
      <c r="K98" s="1">
        <f t="shared" si="24"/>
        <v>5</v>
      </c>
      <c r="L98" s="1">
        <f t="shared" si="25"/>
        <v>6</v>
      </c>
      <c r="M98" s="1"/>
      <c r="N98" s="1"/>
      <c r="O98" s="1">
        <f t="shared" si="26"/>
        <v>1.2</v>
      </c>
      <c r="P98" s="5"/>
      <c r="Q98" s="5">
        <f t="shared" si="28"/>
        <v>0</v>
      </c>
      <c r="R98" s="5">
        <f t="shared" si="29"/>
        <v>0</v>
      </c>
      <c r="S98" s="5"/>
      <c r="T98" s="5"/>
      <c r="U98" s="1"/>
      <c r="V98" s="1">
        <f t="shared" si="30"/>
        <v>26.666666666666668</v>
      </c>
      <c r="W98" s="1">
        <f t="shared" si="27"/>
        <v>26.666666666666668</v>
      </c>
      <c r="X98" s="1">
        <v>1.6</v>
      </c>
      <c r="Y98" s="1">
        <v>2.4</v>
      </c>
      <c r="Z98" s="1">
        <v>3.4</v>
      </c>
      <c r="AA98" s="1">
        <v>3.8</v>
      </c>
      <c r="AB98" s="1">
        <v>3.8</v>
      </c>
      <c r="AC98" s="1">
        <v>2</v>
      </c>
      <c r="AD98" s="1">
        <v>2.4</v>
      </c>
      <c r="AE98" s="1">
        <v>1.6</v>
      </c>
      <c r="AF98" s="1">
        <v>0</v>
      </c>
      <c r="AG98" s="1">
        <v>0</v>
      </c>
      <c r="AH98" s="1" t="s">
        <v>142</v>
      </c>
      <c r="AI98" s="1">
        <f t="shared" si="31"/>
        <v>0</v>
      </c>
      <c r="AJ98" s="1">
        <f t="shared" si="32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143</v>
      </c>
      <c r="B99" s="1" t="s">
        <v>35</v>
      </c>
      <c r="C99" s="1">
        <v>12.015000000000001</v>
      </c>
      <c r="D99" s="1">
        <v>10.8</v>
      </c>
      <c r="E99" s="1">
        <v>1.1240000000000001</v>
      </c>
      <c r="F99" s="1">
        <v>10.8</v>
      </c>
      <c r="G99" s="7">
        <v>1</v>
      </c>
      <c r="H99" s="1">
        <v>180</v>
      </c>
      <c r="I99" s="1" t="s">
        <v>36</v>
      </c>
      <c r="J99" s="1">
        <v>1</v>
      </c>
      <c r="K99" s="1">
        <f t="shared" ref="K99:K101" si="38">E99-J99</f>
        <v>0.12400000000000011</v>
      </c>
      <c r="L99" s="1">
        <f t="shared" si="25"/>
        <v>1.1240000000000001</v>
      </c>
      <c r="M99" s="1"/>
      <c r="N99" s="1"/>
      <c r="O99" s="1">
        <f t="shared" si="26"/>
        <v>0.22480000000000003</v>
      </c>
      <c r="P99" s="5"/>
      <c r="Q99" s="5">
        <f t="shared" si="28"/>
        <v>0</v>
      </c>
      <c r="R99" s="5">
        <f t="shared" si="29"/>
        <v>0</v>
      </c>
      <c r="S99" s="5"/>
      <c r="T99" s="5"/>
      <c r="U99" s="1"/>
      <c r="V99" s="1">
        <f t="shared" si="30"/>
        <v>48.042704626334519</v>
      </c>
      <c r="W99" s="1">
        <f t="shared" si="27"/>
        <v>48.042704626334519</v>
      </c>
      <c r="X99" s="1">
        <v>0.2248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1" t="s">
        <v>147</v>
      </c>
      <c r="AI99" s="1">
        <f t="shared" si="31"/>
        <v>0</v>
      </c>
      <c r="AJ99" s="1">
        <f t="shared" si="32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144</v>
      </c>
      <c r="B100" s="11" t="s">
        <v>41</v>
      </c>
      <c r="C100" s="11"/>
      <c r="D100" s="11">
        <v>72</v>
      </c>
      <c r="E100" s="11"/>
      <c r="F100" s="11"/>
      <c r="G100" s="12">
        <v>0</v>
      </c>
      <c r="H100" s="11" t="e">
        <v>#N/A</v>
      </c>
      <c r="I100" s="11" t="s">
        <v>71</v>
      </c>
      <c r="J100" s="11"/>
      <c r="K100" s="11">
        <f t="shared" si="38"/>
        <v>0</v>
      </c>
      <c r="L100" s="11">
        <f t="shared" si="25"/>
        <v>0</v>
      </c>
      <c r="M100" s="11"/>
      <c r="N100" s="11"/>
      <c r="O100" s="11">
        <f t="shared" si="26"/>
        <v>0</v>
      </c>
      <c r="P100" s="13"/>
      <c r="Q100" s="5">
        <f t="shared" si="28"/>
        <v>0</v>
      </c>
      <c r="R100" s="5">
        <f t="shared" si="29"/>
        <v>0</v>
      </c>
      <c r="S100" s="5"/>
      <c r="T100" s="13"/>
      <c r="U100" s="11"/>
      <c r="V100" s="1" t="e">
        <f t="shared" si="30"/>
        <v>#DIV/0!</v>
      </c>
      <c r="W100" s="11" t="e">
        <f t="shared" si="27"/>
        <v>#DIV/0!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4" t="s">
        <v>146</v>
      </c>
      <c r="AI100" s="1">
        <f t="shared" si="31"/>
        <v>0</v>
      </c>
      <c r="AJ100" s="1">
        <f t="shared" si="32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145</v>
      </c>
      <c r="B101" s="11" t="s">
        <v>41</v>
      </c>
      <c r="C101" s="11"/>
      <c r="D101" s="11">
        <v>72</v>
      </c>
      <c r="E101" s="11"/>
      <c r="F101" s="11">
        <v>64</v>
      </c>
      <c r="G101" s="12">
        <v>0</v>
      </c>
      <c r="H101" s="11" t="e">
        <v>#N/A</v>
      </c>
      <c r="I101" s="11" t="s">
        <v>71</v>
      </c>
      <c r="J101" s="11"/>
      <c r="K101" s="11">
        <f t="shared" si="38"/>
        <v>0</v>
      </c>
      <c r="L101" s="11">
        <f t="shared" si="25"/>
        <v>0</v>
      </c>
      <c r="M101" s="11"/>
      <c r="N101" s="11"/>
      <c r="O101" s="11">
        <f t="shared" si="26"/>
        <v>0</v>
      </c>
      <c r="P101" s="13"/>
      <c r="Q101" s="5">
        <f t="shared" si="28"/>
        <v>0</v>
      </c>
      <c r="R101" s="5">
        <f t="shared" si="29"/>
        <v>0</v>
      </c>
      <c r="S101" s="5"/>
      <c r="T101" s="13"/>
      <c r="U101" s="11"/>
      <c r="V101" s="1" t="e">
        <f t="shared" si="30"/>
        <v>#DIV/0!</v>
      </c>
      <c r="W101" s="11" t="e">
        <f t="shared" si="27"/>
        <v>#DIV/0!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4" t="s">
        <v>146</v>
      </c>
      <c r="AI101" s="1">
        <f t="shared" si="31"/>
        <v>0</v>
      </c>
      <c r="AJ101" s="1">
        <f t="shared" si="32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I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2025-05-21T13:22:33Z</dcterms:created>
  <dcterms:modified xsi:type="dcterms:W3CDTF">2025-05-22T07:49:08Z</dcterms:modified>
</cp:coreProperties>
</file>