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EC7E09-9612-4656-8F7D-5CEB8709A6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X500" i="2"/>
  <c r="X499" i="2"/>
  <c r="BP498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Z493" i="2" s="1"/>
  <c r="BO492" i="2"/>
  <c r="BM492" i="2"/>
  <c r="Z492" i="2"/>
  <c r="Y492" i="2"/>
  <c r="BN492" i="2" s="1"/>
  <c r="X490" i="2"/>
  <c r="X489" i="2"/>
  <c r="BO488" i="2"/>
  <c r="BM488" i="2"/>
  <c r="Y488" i="2"/>
  <c r="Z488" i="2" s="1"/>
  <c r="BO487" i="2"/>
  <c r="BM487" i="2"/>
  <c r="Y487" i="2"/>
  <c r="BP487" i="2" s="1"/>
  <c r="X485" i="2"/>
  <c r="X484" i="2"/>
  <c r="BO483" i="2"/>
  <c r="BM483" i="2"/>
  <c r="Y483" i="2"/>
  <c r="BP483" i="2" s="1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P477" i="2"/>
  <c r="BO476" i="2"/>
  <c r="BM476" i="2"/>
  <c r="Y476" i="2"/>
  <c r="BP476" i="2" s="1"/>
  <c r="BO475" i="2"/>
  <c r="BM475" i="2"/>
  <c r="Y475" i="2"/>
  <c r="BO474" i="2"/>
  <c r="BM474" i="2"/>
  <c r="Y474" i="2"/>
  <c r="X470" i="2"/>
  <c r="X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Z459" i="2"/>
  <c r="Y459" i="2"/>
  <c r="BP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Z417" i="2" s="1"/>
  <c r="P417" i="2"/>
  <c r="BO416" i="2"/>
  <c r="BM416" i="2"/>
  <c r="Y416" i="2"/>
  <c r="Z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BN405" i="2" s="1"/>
  <c r="P405" i="2"/>
  <c r="BO404" i="2"/>
  <c r="BM404" i="2"/>
  <c r="Y404" i="2"/>
  <c r="P404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P391" i="2"/>
  <c r="X387" i="2"/>
  <c r="X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Z380" i="2"/>
  <c r="Y380" i="2"/>
  <c r="BP380" i="2" s="1"/>
  <c r="P380" i="2"/>
  <c r="X378" i="2"/>
  <c r="X377" i="2"/>
  <c r="BO376" i="2"/>
  <c r="BM376" i="2"/>
  <c r="Y376" i="2"/>
  <c r="P376" i="2"/>
  <c r="X374" i="2"/>
  <c r="X373" i="2"/>
  <c r="BO372" i="2"/>
  <c r="BM372" i="2"/>
  <c r="Y372" i="2"/>
  <c r="Z372" i="2" s="1"/>
  <c r="P372" i="2"/>
  <c r="BO371" i="2"/>
  <c r="BM371" i="2"/>
  <c r="Y371" i="2"/>
  <c r="P371" i="2"/>
  <c r="BO370" i="2"/>
  <c r="BM370" i="2"/>
  <c r="Y370" i="2"/>
  <c r="Z370" i="2" s="1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BP356" i="2" s="1"/>
  <c r="P356" i="2"/>
  <c r="BO355" i="2"/>
  <c r="BM355" i="2"/>
  <c r="Y355" i="2"/>
  <c r="Y357" i="2" s="1"/>
  <c r="P355" i="2"/>
  <c r="X353" i="2"/>
  <c r="X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BO346" i="2"/>
  <c r="BM346" i="2"/>
  <c r="Y346" i="2"/>
  <c r="Z346" i="2" s="1"/>
  <c r="P346" i="2"/>
  <c r="BO345" i="2"/>
  <c r="BM345" i="2"/>
  <c r="Y345" i="2"/>
  <c r="P345" i="2"/>
  <c r="X341" i="2"/>
  <c r="X340" i="2"/>
  <c r="BO339" i="2"/>
  <c r="BM339" i="2"/>
  <c r="Y339" i="2"/>
  <c r="Z339" i="2" s="1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BP330" i="2" s="1"/>
  <c r="P330" i="2"/>
  <c r="X328" i="2"/>
  <c r="X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O323" i="2"/>
  <c r="BM323" i="2"/>
  <c r="Y323" i="2"/>
  <c r="Z323" i="2" s="1"/>
  <c r="X321" i="2"/>
  <c r="X320" i="2"/>
  <c r="BO319" i="2"/>
  <c r="BM319" i="2"/>
  <c r="Y319" i="2"/>
  <c r="BP319" i="2" s="1"/>
  <c r="P319" i="2"/>
  <c r="BO318" i="2"/>
  <c r="BM318" i="2"/>
  <c r="Y318" i="2"/>
  <c r="Z318" i="2" s="1"/>
  <c r="P318" i="2"/>
  <c r="BO317" i="2"/>
  <c r="BM317" i="2"/>
  <c r="Y317" i="2"/>
  <c r="Y321" i="2" s="1"/>
  <c r="P317" i="2"/>
  <c r="X315" i="2"/>
  <c r="X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BP310" i="2" s="1"/>
  <c r="P310" i="2"/>
  <c r="BO309" i="2"/>
  <c r="BM309" i="2"/>
  <c r="Z309" i="2"/>
  <c r="Y309" i="2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Z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X297" i="2"/>
  <c r="X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P268" i="2"/>
  <c r="X265" i="2"/>
  <c r="X264" i="2"/>
  <c r="BO263" i="2"/>
  <c r="BM263" i="2"/>
  <c r="Y263" i="2"/>
  <c r="BO262" i="2"/>
  <c r="BM262" i="2"/>
  <c r="Y262" i="2"/>
  <c r="Z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P251" i="2"/>
  <c r="X248" i="2"/>
  <c r="X247" i="2"/>
  <c r="BO246" i="2"/>
  <c r="BM246" i="2"/>
  <c r="Y246" i="2"/>
  <c r="Z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P243" i="2"/>
  <c r="BO243" i="2"/>
  <c r="BN243" i="2"/>
  <c r="BM243" i="2"/>
  <c r="Z243" i="2"/>
  <c r="Y243" i="2"/>
  <c r="BP242" i="2"/>
  <c r="BO242" i="2"/>
  <c r="BM242" i="2"/>
  <c r="Y242" i="2"/>
  <c r="BN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P230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Z211" i="2" s="1"/>
  <c r="P211" i="2"/>
  <c r="BO210" i="2"/>
  <c r="BM210" i="2"/>
  <c r="Y210" i="2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Y193" i="2" s="1"/>
  <c r="P190" i="2"/>
  <c r="X188" i="2"/>
  <c r="X187" i="2"/>
  <c r="BO186" i="2"/>
  <c r="BM186" i="2"/>
  <c r="Y186" i="2"/>
  <c r="Z186" i="2" s="1"/>
  <c r="P186" i="2"/>
  <c r="BO185" i="2"/>
  <c r="BM185" i="2"/>
  <c r="Y185" i="2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Z152" i="2" s="1"/>
  <c r="P152" i="2"/>
  <c r="BO151" i="2"/>
  <c r="BM151" i="2"/>
  <c r="Y151" i="2"/>
  <c r="BP151" i="2" s="1"/>
  <c r="P151" i="2"/>
  <c r="BO150" i="2"/>
  <c r="BM150" i="2"/>
  <c r="Y150" i="2"/>
  <c r="Z150" i="2" s="1"/>
  <c r="P150" i="2"/>
  <c r="X148" i="2"/>
  <c r="X147" i="2"/>
  <c r="BO146" i="2"/>
  <c r="BM146" i="2"/>
  <c r="Y146" i="2"/>
  <c r="Z146" i="2" s="1"/>
  <c r="Z147" i="2" s="1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P130" i="2"/>
  <c r="BO130" i="2"/>
  <c r="BN130" i="2"/>
  <c r="BM130" i="2"/>
  <c r="Z130" i="2"/>
  <c r="Y130" i="2"/>
  <c r="P130" i="2"/>
  <c r="X127" i="2"/>
  <c r="X126" i="2"/>
  <c r="BO125" i="2"/>
  <c r="BM125" i="2"/>
  <c r="Y125" i="2"/>
  <c r="BP125" i="2" s="1"/>
  <c r="P125" i="2"/>
  <c r="BO124" i="2"/>
  <c r="BM124" i="2"/>
  <c r="Y124" i="2"/>
  <c r="Y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O107" i="2"/>
  <c r="BM107" i="2"/>
  <c r="Y107" i="2"/>
  <c r="BP107" i="2" s="1"/>
  <c r="P107" i="2"/>
  <c r="BO106" i="2"/>
  <c r="BM106" i="2"/>
  <c r="Y106" i="2"/>
  <c r="Z106" i="2" s="1"/>
  <c r="P106" i="2"/>
  <c r="BO105" i="2"/>
  <c r="BM105" i="2"/>
  <c r="Y105" i="2"/>
  <c r="Z105" i="2" s="1"/>
  <c r="P105" i="2"/>
  <c r="BO104" i="2"/>
  <c r="BM104" i="2"/>
  <c r="Y104" i="2"/>
  <c r="Z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X93" i="2"/>
  <c r="X92" i="2"/>
  <c r="BO91" i="2"/>
  <c r="BM91" i="2"/>
  <c r="Y91" i="2"/>
  <c r="BP91" i="2" s="1"/>
  <c r="P91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Y81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P68" i="2"/>
  <c r="X66" i="2"/>
  <c r="X65" i="2"/>
  <c r="BO64" i="2"/>
  <c r="BM64" i="2"/>
  <c r="Y64" i="2"/>
  <c r="Z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P55" i="2"/>
  <c r="BP54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P42" i="2"/>
  <c r="BO41" i="2"/>
  <c r="BM41" i="2"/>
  <c r="Y41" i="2"/>
  <c r="BP41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Z22" i="2" s="1"/>
  <c r="Z23" i="2" s="1"/>
  <c r="H10" i="2"/>
  <c r="A9" i="2"/>
  <c r="A10" i="2" s="1"/>
  <c r="D7" i="2"/>
  <c r="Q6" i="2"/>
  <c r="P2" i="2"/>
  <c r="Z91" i="2" l="1"/>
  <c r="BN91" i="2"/>
  <c r="Z96" i="2"/>
  <c r="BN96" i="2"/>
  <c r="Z289" i="2"/>
  <c r="BN289" i="2"/>
  <c r="BP348" i="2"/>
  <c r="BP405" i="2"/>
  <c r="Z41" i="2"/>
  <c r="BN41" i="2"/>
  <c r="Y44" i="2"/>
  <c r="BP69" i="2"/>
  <c r="BP113" i="2"/>
  <c r="Z169" i="2"/>
  <c r="BN169" i="2"/>
  <c r="Z212" i="2"/>
  <c r="BN212" i="2"/>
  <c r="Z254" i="2"/>
  <c r="BN254" i="2"/>
  <c r="Z299" i="2"/>
  <c r="BN299" i="2"/>
  <c r="Z319" i="2"/>
  <c r="BN319" i="2"/>
  <c r="Y328" i="2"/>
  <c r="Z394" i="2"/>
  <c r="Y424" i="2"/>
  <c r="BP437" i="2"/>
  <c r="BP445" i="2"/>
  <c r="Y362" i="2"/>
  <c r="Z27" i="2"/>
  <c r="BN27" i="2"/>
  <c r="Z47" i="2"/>
  <c r="Z48" i="2" s="1"/>
  <c r="BN47" i="2"/>
  <c r="BP47" i="2"/>
  <c r="Y48" i="2"/>
  <c r="BP64" i="2"/>
  <c r="Z84" i="2"/>
  <c r="BN84" i="2"/>
  <c r="Z107" i="2"/>
  <c r="BN107" i="2"/>
  <c r="BP118" i="2"/>
  <c r="I516" i="2"/>
  <c r="BP176" i="2"/>
  <c r="BP199" i="2"/>
  <c r="Z224" i="2"/>
  <c r="Z275" i="2"/>
  <c r="Z276" i="2" s="1"/>
  <c r="BN275" i="2"/>
  <c r="BP275" i="2"/>
  <c r="Y276" i="2"/>
  <c r="Y297" i="2"/>
  <c r="Y307" i="2"/>
  <c r="Y315" i="2"/>
  <c r="Z312" i="2"/>
  <c r="BN346" i="2"/>
  <c r="BP346" i="2"/>
  <c r="Z356" i="2"/>
  <c r="BN356" i="2"/>
  <c r="Z392" i="2"/>
  <c r="Z399" i="2"/>
  <c r="BN399" i="2"/>
  <c r="Z414" i="2"/>
  <c r="BN414" i="2"/>
  <c r="Z456" i="2"/>
  <c r="BN456" i="2"/>
  <c r="Z466" i="2"/>
  <c r="BN466" i="2"/>
  <c r="Z468" i="2"/>
  <c r="BN468" i="2"/>
  <c r="Y469" i="2"/>
  <c r="Y470" i="2"/>
  <c r="Z476" i="2"/>
  <c r="Z483" i="2"/>
  <c r="BN483" i="2"/>
  <c r="BP309" i="2"/>
  <c r="BN309" i="2"/>
  <c r="BN22" i="2"/>
  <c r="BN42" i="2"/>
  <c r="BP42" i="2"/>
  <c r="BP57" i="2"/>
  <c r="Y114" i="2"/>
  <c r="Y133" i="2"/>
  <c r="BN225" i="2"/>
  <c r="BP225" i="2"/>
  <c r="Y232" i="2"/>
  <c r="Y280" i="2"/>
  <c r="BP279" i="2"/>
  <c r="BN279" i="2"/>
  <c r="Z279" i="2"/>
  <c r="Z280" i="2" s="1"/>
  <c r="Y281" i="2"/>
  <c r="BN293" i="2"/>
  <c r="BP293" i="2"/>
  <c r="BN294" i="2"/>
  <c r="BP294" i="2"/>
  <c r="BN304" i="2"/>
  <c r="BP304" i="2"/>
  <c r="BP313" i="2"/>
  <c r="BP331" i="2"/>
  <c r="BN331" i="2"/>
  <c r="Z331" i="2"/>
  <c r="BP22" i="2"/>
  <c r="BN57" i="2"/>
  <c r="Y65" i="2"/>
  <c r="BN124" i="2"/>
  <c r="BP124" i="2"/>
  <c r="Y132" i="2"/>
  <c r="BN152" i="2"/>
  <c r="BP152" i="2"/>
  <c r="BN174" i="2"/>
  <c r="Y177" i="2"/>
  <c r="Y178" i="2"/>
  <c r="BN195" i="2"/>
  <c r="BP195" i="2"/>
  <c r="BN197" i="2"/>
  <c r="BN226" i="2"/>
  <c r="BP226" i="2"/>
  <c r="BN228" i="2"/>
  <c r="Y231" i="2"/>
  <c r="BP261" i="2"/>
  <c r="Z261" i="2"/>
  <c r="Y285" i="2"/>
  <c r="Y286" i="2"/>
  <c r="BN303" i="2"/>
  <c r="BP303" i="2"/>
  <c r="BN313" i="2"/>
  <c r="BP347" i="2"/>
  <c r="Z347" i="2"/>
  <c r="BN376" i="2"/>
  <c r="Y378" i="2"/>
  <c r="Y377" i="2"/>
  <c r="BP376" i="2"/>
  <c r="BP393" i="2"/>
  <c r="BN393" i="2"/>
  <c r="Z393" i="2"/>
  <c r="BP404" i="2"/>
  <c r="Z404" i="2"/>
  <c r="Y428" i="2"/>
  <c r="Z427" i="2"/>
  <c r="Z428" i="2" s="1"/>
  <c r="BN440" i="2"/>
  <c r="BP440" i="2"/>
  <c r="BP441" i="2"/>
  <c r="BN441" i="2"/>
  <c r="Z441" i="2"/>
  <c r="Y463" i="2"/>
  <c r="BP458" i="2"/>
  <c r="BN458" i="2"/>
  <c r="Z458" i="2"/>
  <c r="BP475" i="2"/>
  <c r="BN475" i="2"/>
  <c r="Z475" i="2"/>
  <c r="Y478" i="2"/>
  <c r="BN481" i="2"/>
  <c r="Y484" i="2"/>
  <c r="Z481" i="2"/>
  <c r="BN488" i="2"/>
  <c r="BP488" i="2"/>
  <c r="Y489" i="2"/>
  <c r="Y490" i="2"/>
  <c r="BP497" i="2"/>
  <c r="Y500" i="2"/>
  <c r="K516" i="2"/>
  <c r="Y24" i="2"/>
  <c r="BP29" i="2"/>
  <c r="C516" i="2"/>
  <c r="Y45" i="2"/>
  <c r="Z52" i="2"/>
  <c r="BN52" i="2"/>
  <c r="Z62" i="2"/>
  <c r="BN62" i="2"/>
  <c r="Z74" i="2"/>
  <c r="BN74" i="2"/>
  <c r="BP74" i="2"/>
  <c r="BN75" i="2"/>
  <c r="BP75" i="2"/>
  <c r="BN77" i="2"/>
  <c r="BP79" i="2"/>
  <c r="Y80" i="2"/>
  <c r="Z85" i="2"/>
  <c r="Y86" i="2"/>
  <c r="E516" i="2"/>
  <c r="BN90" i="2"/>
  <c r="BP90" i="2"/>
  <c r="BN95" i="2"/>
  <c r="BP95" i="2"/>
  <c r="Z98" i="2"/>
  <c r="BN98" i="2"/>
  <c r="Y101" i="2"/>
  <c r="Z108" i="2"/>
  <c r="BN106" i="2"/>
  <c r="BP106" i="2"/>
  <c r="Z111" i="2"/>
  <c r="BN111" i="2"/>
  <c r="BP111" i="2"/>
  <c r="Y127" i="2"/>
  <c r="G516" i="2"/>
  <c r="BP136" i="2"/>
  <c r="Y137" i="2"/>
  <c r="BP141" i="2"/>
  <c r="Y142" i="2"/>
  <c r="Y143" i="2"/>
  <c r="Y160" i="2"/>
  <c r="Y172" i="2"/>
  <c r="BN162" i="2"/>
  <c r="BP162" i="2"/>
  <c r="BN164" i="2"/>
  <c r="BP166" i="2"/>
  <c r="Z180" i="2"/>
  <c r="Z181" i="2" s="1"/>
  <c r="Y204" i="2"/>
  <c r="Z202" i="2"/>
  <c r="BN202" i="2"/>
  <c r="BN207" i="2"/>
  <c r="BP209" i="2"/>
  <c r="BP214" i="2"/>
  <c r="Y215" i="2"/>
  <c r="BP219" i="2"/>
  <c r="Y220" i="2"/>
  <c r="Y221" i="2"/>
  <c r="Z234" i="2"/>
  <c r="Z235" i="2" s="1"/>
  <c r="Z238" i="2"/>
  <c r="Z239" i="2" s="1"/>
  <c r="BN238" i="2"/>
  <c r="BP238" i="2"/>
  <c r="Y239" i="2"/>
  <c r="Z244" i="2"/>
  <c r="BN245" i="2"/>
  <c r="BP245" i="2"/>
  <c r="BN246" i="2"/>
  <c r="BP246" i="2"/>
  <c r="Z251" i="2"/>
  <c r="L516" i="2"/>
  <c r="BN251" i="2"/>
  <c r="BP251" i="2"/>
  <c r="BP252" i="2"/>
  <c r="BN252" i="2"/>
  <c r="Y257" i="2"/>
  <c r="Z255" i="2"/>
  <c r="Z268" i="2"/>
  <c r="Y272" i="2"/>
  <c r="BN268" i="2"/>
  <c r="BP268" i="2"/>
  <c r="Y271" i="2"/>
  <c r="BN269" i="2"/>
  <c r="BP269" i="2"/>
  <c r="P516" i="2"/>
  <c r="BP291" i="2"/>
  <c r="BN291" i="2"/>
  <c r="Z291" i="2"/>
  <c r="BP301" i="2"/>
  <c r="BN301" i="2"/>
  <c r="Z301" i="2"/>
  <c r="BP311" i="2"/>
  <c r="BN311" i="2"/>
  <c r="Z311" i="2"/>
  <c r="BN324" i="2"/>
  <c r="BP324" i="2"/>
  <c r="BN326" i="2"/>
  <c r="BN339" i="2"/>
  <c r="BP339" i="2"/>
  <c r="BP345" i="2"/>
  <c r="Z345" i="2"/>
  <c r="BN351" i="2"/>
  <c r="BP351" i="2"/>
  <c r="BP355" i="2"/>
  <c r="Y358" i="2"/>
  <c r="Z355" i="2"/>
  <c r="BN371" i="2"/>
  <c r="BP371" i="2"/>
  <c r="BN381" i="2"/>
  <c r="BP381" i="2"/>
  <c r="BN395" i="2"/>
  <c r="BP395" i="2"/>
  <c r="Y406" i="2"/>
  <c r="BP415" i="2"/>
  <c r="Z415" i="2"/>
  <c r="Z418" i="2" s="1"/>
  <c r="Y429" i="2"/>
  <c r="Z516" i="2"/>
  <c r="BN433" i="2"/>
  <c r="BP433" i="2"/>
  <c r="BN435" i="2"/>
  <c r="BN436" i="2"/>
  <c r="Z436" i="2"/>
  <c r="BN443" i="2"/>
  <c r="Z450" i="2"/>
  <c r="Y454" i="2"/>
  <c r="BN450" i="2"/>
  <c r="BP450" i="2"/>
  <c r="Y453" i="2"/>
  <c r="BN451" i="2"/>
  <c r="BP451" i="2"/>
  <c r="Y464" i="2"/>
  <c r="BN460" i="2"/>
  <c r="BP460" i="2"/>
  <c r="BN461" i="2"/>
  <c r="BP461" i="2"/>
  <c r="Z494" i="2"/>
  <c r="BN493" i="2"/>
  <c r="BP493" i="2"/>
  <c r="AB516" i="2"/>
  <c r="Z503" i="2"/>
  <c r="Z504" i="2" s="1"/>
  <c r="O516" i="2"/>
  <c r="BN262" i="2"/>
  <c r="BP262" i="2"/>
  <c r="Y296" i="2"/>
  <c r="Y306" i="2"/>
  <c r="BN318" i="2"/>
  <c r="BP318" i="2"/>
  <c r="BN323" i="2"/>
  <c r="BP323" i="2"/>
  <c r="Y327" i="2"/>
  <c r="Y334" i="2"/>
  <c r="BN361" i="2"/>
  <c r="Y366" i="2"/>
  <c r="Y367" i="2"/>
  <c r="Y373" i="2"/>
  <c r="Y383" i="2"/>
  <c r="BN398" i="2"/>
  <c r="BP398" i="2"/>
  <c r="Y419" i="2"/>
  <c r="BN416" i="2"/>
  <c r="BP416" i="2"/>
  <c r="BN417" i="2"/>
  <c r="BP417" i="2"/>
  <c r="BN422" i="2"/>
  <c r="BP422" i="2"/>
  <c r="AA516" i="2"/>
  <c r="BP492" i="2"/>
  <c r="Y495" i="2"/>
  <c r="BP30" i="2"/>
  <c r="BN30" i="2"/>
  <c r="BP337" i="2"/>
  <c r="S516" i="2"/>
  <c r="Y341" i="2"/>
  <c r="Y340" i="2"/>
  <c r="BN337" i="2"/>
  <c r="Z337" i="2"/>
  <c r="Z30" i="2"/>
  <c r="BN119" i="2"/>
  <c r="BP119" i="2"/>
  <c r="Z119" i="2"/>
  <c r="BP349" i="2"/>
  <c r="BN349" i="2"/>
  <c r="Z349" i="2"/>
  <c r="BP396" i="2"/>
  <c r="BN396" i="2"/>
  <c r="Y188" i="2"/>
  <c r="Y187" i="2"/>
  <c r="BP185" i="2"/>
  <c r="BN185" i="2"/>
  <c r="J516" i="2"/>
  <c r="Z396" i="2"/>
  <c r="BN70" i="2"/>
  <c r="BP70" i="2"/>
  <c r="Z70" i="2"/>
  <c r="Z185" i="2"/>
  <c r="Z187" i="2" s="1"/>
  <c r="BN263" i="2"/>
  <c r="BP263" i="2"/>
  <c r="Z263" i="2"/>
  <c r="X507" i="2"/>
  <c r="BP260" i="2"/>
  <c r="Y265" i="2"/>
  <c r="Y264" i="2"/>
  <c r="M516" i="2"/>
  <c r="BN260" i="2"/>
  <c r="X508" i="2"/>
  <c r="Z260" i="2"/>
  <c r="Z264" i="2" s="1"/>
  <c r="BP438" i="2"/>
  <c r="BN438" i="2"/>
  <c r="Z438" i="2"/>
  <c r="F516" i="2"/>
  <c r="Y109" i="2"/>
  <c r="Y108" i="2"/>
  <c r="BP104" i="2"/>
  <c r="BN104" i="2"/>
  <c r="BP55" i="2"/>
  <c r="BN55" i="2"/>
  <c r="BP35" i="2"/>
  <c r="Y37" i="2"/>
  <c r="Y36" i="2"/>
  <c r="BN35" i="2"/>
  <c r="Z35" i="2"/>
  <c r="Z36" i="2" s="1"/>
  <c r="Z55" i="2"/>
  <c r="X510" i="2"/>
  <c r="D516" i="2"/>
  <c r="H516" i="2"/>
  <c r="BN167" i="2"/>
  <c r="BP167" i="2"/>
  <c r="Z167" i="2"/>
  <c r="Z382" i="2"/>
  <c r="BP150" i="2"/>
  <c r="Y154" i="2"/>
  <c r="Y153" i="2"/>
  <c r="BN150" i="2"/>
  <c r="Y122" i="2"/>
  <c r="X506" i="2"/>
  <c r="BN210" i="2"/>
  <c r="BP210" i="2"/>
  <c r="Z210" i="2"/>
  <c r="BP372" i="2"/>
  <c r="BN372" i="2"/>
  <c r="Y401" i="2"/>
  <c r="V516" i="2"/>
  <c r="BP391" i="2"/>
  <c r="BN391" i="2"/>
  <c r="Y402" i="2"/>
  <c r="Z391" i="2"/>
  <c r="BN200" i="2"/>
  <c r="Y203" i="2"/>
  <c r="BP200" i="2"/>
  <c r="Z200" i="2"/>
  <c r="Y121" i="2"/>
  <c r="Y71" i="2"/>
  <c r="Y33" i="2"/>
  <c r="Y192" i="2"/>
  <c r="BN190" i="2"/>
  <c r="BP190" i="2"/>
  <c r="Z190" i="2"/>
  <c r="Y85" i="2"/>
  <c r="Y314" i="2"/>
  <c r="Y382" i="2"/>
  <c r="Z446" i="2"/>
  <c r="Y499" i="2"/>
  <c r="Y23" i="2"/>
  <c r="Z42" i="2"/>
  <c r="Y58" i="2"/>
  <c r="Y66" i="2"/>
  <c r="BP77" i="2"/>
  <c r="Z124" i="2"/>
  <c r="Y138" i="2"/>
  <c r="Z162" i="2"/>
  <c r="BP164" i="2"/>
  <c r="BP174" i="2"/>
  <c r="BP197" i="2"/>
  <c r="BP207" i="2"/>
  <c r="Y216" i="2"/>
  <c r="BP228" i="2"/>
  <c r="Z269" i="2"/>
  <c r="Z324" i="2"/>
  <c r="BP326" i="2"/>
  <c r="Y352" i="2"/>
  <c r="BP361" i="2"/>
  <c r="Y407" i="2"/>
  <c r="Y423" i="2"/>
  <c r="Z433" i="2"/>
  <c r="BP435" i="2"/>
  <c r="BP443" i="2"/>
  <c r="Z451" i="2"/>
  <c r="Y479" i="2"/>
  <c r="Y494" i="2"/>
  <c r="BN446" i="2"/>
  <c r="Z117" i="2"/>
  <c r="Z140" i="2"/>
  <c r="Z165" i="2"/>
  <c r="Z175" i="2"/>
  <c r="Z198" i="2"/>
  <c r="Z208" i="2"/>
  <c r="Z218" i="2"/>
  <c r="Z229" i="2"/>
  <c r="Y353" i="2"/>
  <c r="Z410" i="2"/>
  <c r="Z411" i="2" s="1"/>
  <c r="Z444" i="2"/>
  <c r="Q516" i="2"/>
  <c r="BN63" i="2"/>
  <c r="BN347" i="2"/>
  <c r="R516" i="2"/>
  <c r="BN135" i="2"/>
  <c r="BN394" i="2"/>
  <c r="BN404" i="2"/>
  <c r="BN476" i="2"/>
  <c r="Z31" i="2"/>
  <c r="BN68" i="2"/>
  <c r="BN140" i="2"/>
  <c r="BN198" i="2"/>
  <c r="BN208" i="2"/>
  <c r="BN218" i="2"/>
  <c r="BN229" i="2"/>
  <c r="Z317" i="2"/>
  <c r="Z320" i="2" s="1"/>
  <c r="Z338" i="2"/>
  <c r="Z350" i="2"/>
  <c r="Y363" i="2"/>
  <c r="Z385" i="2"/>
  <c r="Z386" i="2" s="1"/>
  <c r="Z397" i="2"/>
  <c r="BN410" i="2"/>
  <c r="Z439" i="2"/>
  <c r="BN444" i="2"/>
  <c r="Y447" i="2"/>
  <c r="Y485" i="2"/>
  <c r="Z497" i="2"/>
  <c r="Y59" i="2"/>
  <c r="Z68" i="2"/>
  <c r="BN112" i="2"/>
  <c r="BN213" i="2"/>
  <c r="BP28" i="2"/>
  <c r="Z61" i="2"/>
  <c r="Z65" i="2" s="1"/>
  <c r="Z120" i="2"/>
  <c r="BN244" i="2"/>
  <c r="Y247" i="2"/>
  <c r="BN255" i="2"/>
  <c r="BN261" i="2"/>
  <c r="BN292" i="2"/>
  <c r="BN312" i="2"/>
  <c r="BN332" i="2"/>
  <c r="BP370" i="2"/>
  <c r="BN380" i="2"/>
  <c r="BN415" i="2"/>
  <c r="Y418" i="2"/>
  <c r="BP436" i="2"/>
  <c r="BN459" i="2"/>
  <c r="BP481" i="2"/>
  <c r="BN503" i="2"/>
  <c r="T516" i="2"/>
  <c r="Z112" i="2"/>
  <c r="Z151" i="2"/>
  <c r="Z153" i="2" s="1"/>
  <c r="BN99" i="2"/>
  <c r="Z158" i="2"/>
  <c r="Z159" i="2" s="1"/>
  <c r="BN180" i="2"/>
  <c r="BN234" i="2"/>
  <c r="BN31" i="2"/>
  <c r="Z43" i="2"/>
  <c r="BN56" i="2"/>
  <c r="BP68" i="2"/>
  <c r="Z76" i="2"/>
  <c r="BP78" i="2"/>
  <c r="BN89" i="2"/>
  <c r="Y92" i="2"/>
  <c r="BN105" i="2"/>
  <c r="BP117" i="2"/>
  <c r="Z125" i="2"/>
  <c r="BN151" i="2"/>
  <c r="Z163" i="2"/>
  <c r="BP165" i="2"/>
  <c r="BP175" i="2"/>
  <c r="BN186" i="2"/>
  <c r="Z196" i="2"/>
  <c r="BP198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Y374" i="2"/>
  <c r="BN385" i="2"/>
  <c r="BN397" i="2"/>
  <c r="BP410" i="2"/>
  <c r="Z434" i="2"/>
  <c r="BN439" i="2"/>
  <c r="Z442" i="2"/>
  <c r="Z452" i="2"/>
  <c r="Z462" i="2"/>
  <c r="Z487" i="2"/>
  <c r="Z489" i="2" s="1"/>
  <c r="BN497" i="2"/>
  <c r="B516" i="2"/>
  <c r="U516" i="2"/>
  <c r="Z53" i="2"/>
  <c r="Z78" i="2"/>
  <c r="BN170" i="2"/>
  <c r="BN370" i="2"/>
  <c r="BN117" i="2"/>
  <c r="BN146" i="2"/>
  <c r="Z168" i="2"/>
  <c r="Z191" i="2"/>
  <c r="Z201" i="2"/>
  <c r="BN302" i="2"/>
  <c r="BN26" i="2"/>
  <c r="Y72" i="2"/>
  <c r="BP83" i="2"/>
  <c r="Z97" i="2"/>
  <c r="BP99" i="2"/>
  <c r="BN120" i="2"/>
  <c r="Z131" i="2"/>
  <c r="Z132" i="2" s="1"/>
  <c r="BP146" i="2"/>
  <c r="BN158" i="2"/>
  <c r="BN168" i="2"/>
  <c r="Y171" i="2"/>
  <c r="BP180" i="2"/>
  <c r="BN191" i="2"/>
  <c r="BN201" i="2"/>
  <c r="BN211" i="2"/>
  <c r="BP224" i="2"/>
  <c r="BP234" i="2"/>
  <c r="Z253" i="2"/>
  <c r="BP255" i="2"/>
  <c r="Z290" i="2"/>
  <c r="Z296" i="2" s="1"/>
  <c r="BP292" i="2"/>
  <c r="Z300" i="2"/>
  <c r="BP302" i="2"/>
  <c r="Z310" i="2"/>
  <c r="Z314" i="2" s="1"/>
  <c r="Z330" i="2"/>
  <c r="Z333" i="2" s="1"/>
  <c r="BP332" i="2"/>
  <c r="BN345" i="2"/>
  <c r="BN355" i="2"/>
  <c r="Z365" i="2"/>
  <c r="Z366" i="2" s="1"/>
  <c r="BN392" i="2"/>
  <c r="Z400" i="2"/>
  <c r="BN427" i="2"/>
  <c r="Y448" i="2"/>
  <c r="Z457" i="2"/>
  <c r="Z467" i="2"/>
  <c r="Z469" i="2" s="1"/>
  <c r="Z474" i="2"/>
  <c r="Z482" i="2"/>
  <c r="Z484" i="2" s="1"/>
  <c r="BP503" i="2"/>
  <c r="Z89" i="2"/>
  <c r="Z92" i="2" s="1"/>
  <c r="Z26" i="2"/>
  <c r="BP53" i="2"/>
  <c r="BN83" i="2"/>
  <c r="BP213" i="2"/>
  <c r="J9" i="2"/>
  <c r="Z54" i="2"/>
  <c r="BN76" i="2"/>
  <c r="BP89" i="2"/>
  <c r="BP105" i="2"/>
  <c r="Z113" i="2"/>
  <c r="BN125" i="2"/>
  <c r="Z136" i="2"/>
  <c r="BN163" i="2"/>
  <c r="BP186" i="2"/>
  <c r="BN196" i="2"/>
  <c r="BN206" i="2"/>
  <c r="Z214" i="2"/>
  <c r="BN227" i="2"/>
  <c r="Z242" i="2"/>
  <c r="Y248" i="2"/>
  <c r="BN270" i="2"/>
  <c r="BN284" i="2"/>
  <c r="BN295" i="2"/>
  <c r="BN305" i="2"/>
  <c r="BP317" i="2"/>
  <c r="BN325" i="2"/>
  <c r="Z348" i="2"/>
  <c r="BN360" i="2"/>
  <c r="Z371" i="2"/>
  <c r="Z373" i="2" s="1"/>
  <c r="BP385" i="2"/>
  <c r="Z395" i="2"/>
  <c r="Z405" i="2"/>
  <c r="Z406" i="2" s="1"/>
  <c r="Y411" i="2"/>
  <c r="BN434" i="2"/>
  <c r="Z437" i="2"/>
  <c r="BN442" i="2"/>
  <c r="BN452" i="2"/>
  <c r="BN462" i="2"/>
  <c r="Z477" i="2"/>
  <c r="BN487" i="2"/>
  <c r="W516" i="2"/>
  <c r="F9" i="2"/>
  <c r="BP26" i="2"/>
  <c r="BP61" i="2"/>
  <c r="Z69" i="2"/>
  <c r="Z79" i="2"/>
  <c r="Y93" i="2"/>
  <c r="BN97" i="2"/>
  <c r="Y100" i="2"/>
  <c r="Z118" i="2"/>
  <c r="BN131" i="2"/>
  <c r="Z141" i="2"/>
  <c r="Y147" i="2"/>
  <c r="BP158" i="2"/>
  <c r="Z166" i="2"/>
  <c r="Z176" i="2"/>
  <c r="Z177" i="2" s="1"/>
  <c r="Y181" i="2"/>
  <c r="Z199" i="2"/>
  <c r="Z209" i="2"/>
  <c r="BP211" i="2"/>
  <c r="Z219" i="2"/>
  <c r="Z230" i="2"/>
  <c r="Y235" i="2"/>
  <c r="BN253" i="2"/>
  <c r="Y256" i="2"/>
  <c r="BN290" i="2"/>
  <c r="BN300" i="2"/>
  <c r="BN310" i="2"/>
  <c r="BN330" i="2"/>
  <c r="Y333" i="2"/>
  <c r="BN365" i="2"/>
  <c r="Z376" i="2"/>
  <c r="Z377" i="2" s="1"/>
  <c r="BN400" i="2"/>
  <c r="BP427" i="2"/>
  <c r="Z445" i="2"/>
  <c r="BN457" i="2"/>
  <c r="BN467" i="2"/>
  <c r="BN474" i="2"/>
  <c r="BN482" i="2"/>
  <c r="Y504" i="2"/>
  <c r="X516" i="2"/>
  <c r="Z28" i="2"/>
  <c r="Z99" i="2"/>
  <c r="Z56" i="2"/>
  <c r="H9" i="2"/>
  <c r="BP170" i="2"/>
  <c r="F10" i="2"/>
  <c r="BN43" i="2"/>
  <c r="BN29" i="2"/>
  <c r="BN64" i="2"/>
  <c r="BP284" i="2"/>
  <c r="Y386" i="2"/>
  <c r="BN477" i="2"/>
  <c r="Z498" i="2"/>
  <c r="Y516" i="2"/>
  <c r="Z135" i="2"/>
  <c r="BP63" i="2"/>
  <c r="Y32" i="2"/>
  <c r="Y159" i="2"/>
  <c r="BP474" i="2"/>
  <c r="Y148" i="2"/>
  <c r="Y505" i="2"/>
  <c r="Z247" i="2" l="1"/>
  <c r="Z463" i="2"/>
  <c r="Z256" i="2"/>
  <c r="Z357" i="2"/>
  <c r="Z32" i="2"/>
  <c r="Z306" i="2"/>
  <c r="Z271" i="2"/>
  <c r="Z327" i="2"/>
  <c r="Z352" i="2"/>
  <c r="Z100" i="2"/>
  <c r="Z215" i="2"/>
  <c r="Z203" i="2"/>
  <c r="Z80" i="2"/>
  <c r="Z499" i="2"/>
  <c r="Z126" i="2"/>
  <c r="Y508" i="2"/>
  <c r="Y507" i="2"/>
  <c r="Z231" i="2"/>
  <c r="Z220" i="2"/>
  <c r="Z453" i="2"/>
  <c r="Y506" i="2"/>
  <c r="Z171" i="2"/>
  <c r="Z340" i="2"/>
  <c r="Z447" i="2"/>
  <c r="Z44" i="2"/>
  <c r="Y510" i="2"/>
  <c r="Z114" i="2"/>
  <c r="Z401" i="2"/>
  <c r="Z71" i="2"/>
  <c r="Z137" i="2"/>
  <c r="Z58" i="2"/>
  <c r="Z192" i="2"/>
  <c r="Z142" i="2"/>
  <c r="X509" i="2"/>
  <c r="Z478" i="2"/>
  <c r="Z121" i="2"/>
  <c r="Y509" i="2" l="1"/>
  <c r="Z511" i="2"/>
</calcChain>
</file>

<file path=xl/sharedStrings.xml><?xml version="1.0" encoding="utf-8"?>
<sst xmlns="http://schemas.openxmlformats.org/spreadsheetml/2006/main" count="3738" uniqueCount="813">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</sst>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 t="s">
        <v>812</v>
      </c>
      <c r="I5" s="573"/>
      <c r="J5" s="573"/>
      <c r="K5" s="573"/>
      <c r="L5" s="573"/>
      <c r="M5" s="573"/>
      <c r="N5" s="72"/>
      <c r="P5" s="27" t="s">
        <v>4</v>
      </c>
      <c r="Q5" s="575">
        <v>45890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0.5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hidden="1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hidden="1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hidden="1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0" t="s">
        <v>81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38" t="s">
        <v>85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38" t="s">
        <v>106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36" t="s">
        <v>112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hidden="1" customHeight="1" x14ac:dyDescent="0.25">
      <c r="A39" s="637" t="s">
        <v>113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hidden="1" customHeight="1" x14ac:dyDescent="0.25">
      <c r="A40" s="638" t="s">
        <v>114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38" t="s">
        <v>85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37" t="s">
        <v>130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hidden="1" customHeight="1" x14ac:dyDescent="0.25">
      <c r="A51" s="638" t="s">
        <v>114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691.2</v>
      </c>
      <c r="Y53" s="55">
        <f t="shared" si="6"/>
        <v>691.2</v>
      </c>
      <c r="Z53" s="41">
        <f>IFERROR(IF(Y53=0,"",ROUNDUP(Y53/H53,0)*0.01898),"")</f>
        <v>1.21472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719.04</v>
      </c>
      <c r="BN53" s="78">
        <f t="shared" si="8"/>
        <v>719.04</v>
      </c>
      <c r="BO53" s="78">
        <f t="shared" si="9"/>
        <v>1</v>
      </c>
      <c r="BP53" s="78">
        <f t="shared" si="10"/>
        <v>1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64</v>
      </c>
      <c r="Y58" s="43">
        <f>IFERROR(Y52/H52,"0")+IFERROR(Y53/H53,"0")+IFERROR(Y54/H54,"0")+IFERROR(Y55/H55,"0")+IFERROR(Y56/H56,"0")+IFERROR(Y57/H57,"0")</f>
        <v>64</v>
      </c>
      <c r="Z58" s="43">
        <f>IFERROR(IF(Z52="",0,Z52),"0")+IFERROR(IF(Z53="",0,Z53),"0")+IFERROR(IF(Z54="",0,Z54),"0")+IFERROR(IF(Z55="",0,Z55),"0")+IFERROR(IF(Z56="",0,Z56),"0")+IFERROR(IF(Z57="",0,Z57),"0")</f>
        <v>1.21472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691.2</v>
      </c>
      <c r="Y59" s="43">
        <f>IFERROR(SUM(Y52:Y57),"0")</f>
        <v>691.2</v>
      </c>
      <c r="Z59" s="42"/>
      <c r="AA59" s="67"/>
      <c r="AB59" s="67"/>
      <c r="AC59" s="67"/>
    </row>
    <row r="60" spans="1:68" ht="14.25" hidden="1" customHeight="1" x14ac:dyDescent="0.25">
      <c r="A60" s="638" t="s">
        <v>150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600</v>
      </c>
      <c r="Y61" s="55">
        <f>IFERROR(IF(X61="",0,CEILING((X61/$H61),1)*$H61),"")</f>
        <v>604.80000000000007</v>
      </c>
      <c r="Z61" s="41">
        <f>IFERROR(IF(Y61=0,"",ROUNDUP(Y61/H61,0)*0.01898),"")</f>
        <v>1.06288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624.16666666666663</v>
      </c>
      <c r="BN61" s="78">
        <f>IFERROR(Y61*I61/H61,"0")</f>
        <v>629.16000000000008</v>
      </c>
      <c r="BO61" s="78">
        <f>IFERROR(1/J61*(X61/H61),"0")</f>
        <v>0.86805555555555547</v>
      </c>
      <c r="BP61" s="78">
        <f>IFERROR(1/J61*(Y61/H61),"0")</f>
        <v>0.875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55.55555555555555</v>
      </c>
      <c r="Y65" s="43">
        <f>IFERROR(Y61/H61,"0")+IFERROR(Y62/H62,"0")+IFERROR(Y63/H63,"0")+IFERROR(Y64/H64,"0")</f>
        <v>56</v>
      </c>
      <c r="Z65" s="43">
        <f>IFERROR(IF(Z61="",0,Z61),"0")+IFERROR(IF(Z62="",0,Z62),"0")+IFERROR(IF(Z63="",0,Z63),"0")+IFERROR(IF(Z64="",0,Z64),"0")</f>
        <v>1.06288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600</v>
      </c>
      <c r="Y66" s="43">
        <f>IFERROR(SUM(Y61:Y64),"0")</f>
        <v>604.80000000000007</v>
      </c>
      <c r="Z66" s="42"/>
      <c r="AA66" s="67"/>
      <c r="AB66" s="67"/>
      <c r="AC66" s="67"/>
    </row>
    <row r="67" spans="1:68" ht="14.25" hidden="1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38" t="s">
        <v>85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38" t="s">
        <v>185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37" t="s">
        <v>192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hidden="1" customHeight="1" x14ac:dyDescent="0.25">
      <c r="A88" s="638" t="s">
        <v>114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38" t="s">
        <v>85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3" t="s">
        <v>202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204</v>
      </c>
      <c r="B96" s="63" t="s">
        <v>205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207</v>
      </c>
      <c r="B97" s="63" t="s">
        <v>208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207</v>
      </c>
      <c r="B98" s="63" t="s">
        <v>209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211</v>
      </c>
      <c r="B99" s="63" t="s">
        <v>212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idden="1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hidden="1" customHeight="1" x14ac:dyDescent="0.25">
      <c r="A102" s="637" t="s">
        <v>214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hidden="1" customHeight="1" x14ac:dyDescent="0.25">
      <c r="A103" s="638" t="s">
        <v>114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hidden="1" customHeight="1" x14ac:dyDescent="0.25">
      <c r="A104" s="63" t="s">
        <v>215</v>
      </c>
      <c r="B104" s="63" t="s">
        <v>216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hidden="1" customHeight="1" x14ac:dyDescent="0.25">
      <c r="A105" s="63" t="s">
        <v>218</v>
      </c>
      <c r="B105" s="63" t="s">
        <v>219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220</v>
      </c>
      <c r="B106" s="63" t="s">
        <v>221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222</v>
      </c>
      <c r="B107" s="63" t="s">
        <v>223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idden="1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hidden="1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hidden="1" customHeight="1" x14ac:dyDescent="0.25">
      <c r="A110" s="638" t="s">
        <v>150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hidden="1" customHeight="1" x14ac:dyDescent="0.25">
      <c r="A111" s="63" t="s">
        <v>224</v>
      </c>
      <c r="B111" s="63" t="s">
        <v>225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227</v>
      </c>
      <c r="B112" s="63" t="s">
        <v>228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229</v>
      </c>
      <c r="B113" s="63" t="s">
        <v>230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638" t="s">
        <v>85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hidden="1" customHeight="1" x14ac:dyDescent="0.25">
      <c r="A117" s="63" t="s">
        <v>231</v>
      </c>
      <c r="B117" s="63" t="s">
        <v>232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hidden="1" customHeight="1" x14ac:dyDescent="0.25">
      <c r="A118" s="63" t="s">
        <v>234</v>
      </c>
      <c r="B118" s="63" t="s">
        <v>235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236</v>
      </c>
      <c r="B119" s="63" t="s">
        <v>237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238</v>
      </c>
      <c r="B120" s="63" t="s">
        <v>239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idden="1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hidden="1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hidden="1" customHeight="1" x14ac:dyDescent="0.25">
      <c r="A123" s="638" t="s">
        <v>185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hidden="1" customHeight="1" x14ac:dyDescent="0.25">
      <c r="A124" s="63" t="s">
        <v>241</v>
      </c>
      <c r="B124" s="63" t="s">
        <v>242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244</v>
      </c>
      <c r="B125" s="63" t="s">
        <v>245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637" t="s">
        <v>247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hidden="1" customHeight="1" x14ac:dyDescent="0.25">
      <c r="A129" s="638" t="s">
        <v>114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hidden="1" customHeight="1" x14ac:dyDescent="0.25">
      <c r="A130" s="63" t="s">
        <v>248</v>
      </c>
      <c r="B130" s="63" t="s">
        <v>249</v>
      </c>
      <c r="C130" s="36">
        <v>4301011564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248</v>
      </c>
      <c r="B131" s="63" t="s">
        <v>251</v>
      </c>
      <c r="C131" s="36">
        <v>4301011562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hidden="1" customHeight="1" x14ac:dyDescent="0.25">
      <c r="A135" s="63" t="s">
        <v>252</v>
      </c>
      <c r="B135" s="63" t="s">
        <v>253</v>
      </c>
      <c r="C135" s="36">
        <v>4301031234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252</v>
      </c>
      <c r="B136" s="63" t="s">
        <v>255</v>
      </c>
      <c r="C136" s="36">
        <v>4301031235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638" t="s">
        <v>85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hidden="1" customHeight="1" x14ac:dyDescent="0.25">
      <c r="A140" s="63" t="s">
        <v>256</v>
      </c>
      <c r="B140" s="63" t="s">
        <v>257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256</v>
      </c>
      <c r="B141" s="63" t="s">
        <v>258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637" t="s">
        <v>112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hidden="1" customHeight="1" x14ac:dyDescent="0.25">
      <c r="A145" s="638" t="s">
        <v>114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hidden="1" customHeight="1" x14ac:dyDescent="0.25">
      <c r="A146" s="63" t="s">
        <v>259</v>
      </c>
      <c r="B146" s="63" t="s">
        <v>260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hidden="1" customHeight="1" x14ac:dyDescent="0.25">
      <c r="A150" s="63" t="s">
        <v>262</v>
      </c>
      <c r="B150" s="63" t="s">
        <v>263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hidden="1" customHeight="1" x14ac:dyDescent="0.25">
      <c r="A151" s="63" t="s">
        <v>265</v>
      </c>
      <c r="B151" s="63" t="s">
        <v>266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hidden="1" customHeight="1" x14ac:dyDescent="0.25">
      <c r="A152" s="63" t="s">
        <v>268</v>
      </c>
      <c r="B152" s="63" t="s">
        <v>269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idden="1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hidden="1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hidden="1" customHeight="1" x14ac:dyDescent="0.2">
      <c r="A155" s="636" t="s">
        <v>271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hidden="1" customHeight="1" x14ac:dyDescent="0.25">
      <c r="A156" s="637" t="s">
        <v>272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hidden="1" customHeight="1" x14ac:dyDescent="0.25">
      <c r="A157" s="638" t="s">
        <v>150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hidden="1" customHeight="1" x14ac:dyDescent="0.25">
      <c r="A158" s="63" t="s">
        <v>273</v>
      </c>
      <c r="B158" s="63" t="s">
        <v>274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hidden="1" customHeight="1" x14ac:dyDescent="0.25">
      <c r="A162" s="63" t="s">
        <v>276</v>
      </c>
      <c r="B162" s="63" t="s">
        <v>277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hidden="1" customHeight="1" x14ac:dyDescent="0.25">
      <c r="A163" s="63" t="s">
        <v>279</v>
      </c>
      <c r="B163" s="63" t="s">
        <v>280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hidden="1" customHeight="1" x14ac:dyDescent="0.25">
      <c r="A165" s="63" t="s">
        <v>285</v>
      </c>
      <c r="B165" s="63" t="s">
        <v>286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292</v>
      </c>
      <c r="B168" s="63" t="s">
        <v>293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294</v>
      </c>
      <c r="B169" s="63" t="s">
        <v>295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hidden="1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hidden="1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638" t="s">
        <v>106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hidden="1" customHeight="1" x14ac:dyDescent="0.25">
      <c r="A174" s="63" t="s">
        <v>299</v>
      </c>
      <c r="B174" s="63" t="s">
        <v>300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304</v>
      </c>
      <c r="B175" s="63" t="s">
        <v>305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307</v>
      </c>
      <c r="B176" s="63" t="s">
        <v>308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638" t="s">
        <v>309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hidden="1" customHeight="1" x14ac:dyDescent="0.25">
      <c r="A180" s="63" t="s">
        <v>310</v>
      </c>
      <c r="B180" s="63" t="s">
        <v>311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637" t="s">
        <v>312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hidden="1" customHeight="1" x14ac:dyDescent="0.25">
      <c r="A184" s="638" t="s">
        <v>114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hidden="1" customHeight="1" x14ac:dyDescent="0.25">
      <c r="A185" s="63" t="s">
        <v>313</v>
      </c>
      <c r="B185" s="63" t="s">
        <v>314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316</v>
      </c>
      <c r="B186" s="63" t="s">
        <v>317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638" t="s">
        <v>150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hidden="1" customHeight="1" x14ac:dyDescent="0.25">
      <c r="A190" s="63" t="s">
        <v>318</v>
      </c>
      <c r="B190" s="63" t="s">
        <v>319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321</v>
      </c>
      <c r="B191" s="63" t="s">
        <v>322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hidden="1" customHeight="1" x14ac:dyDescent="0.25">
      <c r="A195" s="63" t="s">
        <v>323</v>
      </c>
      <c r="B195" s="63" t="s">
        <v>324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hidden="1" customHeight="1" x14ac:dyDescent="0.25">
      <c r="A196" s="63" t="s">
        <v>326</v>
      </c>
      <c r="B196" s="63" t="s">
        <v>327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hidden="1" customHeight="1" x14ac:dyDescent="0.25">
      <c r="A197" s="63" t="s">
        <v>329</v>
      </c>
      <c r="B197" s="63" t="s">
        <v>330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hidden="1" customHeight="1" x14ac:dyDescent="0.25">
      <c r="A198" s="63" t="s">
        <v>332</v>
      </c>
      <c r="B198" s="63" t="s">
        <v>333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hidden="1" customHeight="1" x14ac:dyDescent="0.25">
      <c r="A199" s="63" t="s">
        <v>335</v>
      </c>
      <c r="B199" s="63" t="s">
        <v>336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hidden="1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idden="1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hidden="1" customHeight="1" x14ac:dyDescent="0.25">
      <c r="A205" s="638" t="s">
        <v>85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hidden="1" customHeight="1" x14ac:dyDescent="0.25">
      <c r="A206" s="63" t="s">
        <v>343</v>
      </c>
      <c r="B206" s="63" t="s">
        <v>344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hidden="1" customHeight="1" x14ac:dyDescent="0.25">
      <c r="A207" s="63" t="s">
        <v>346</v>
      </c>
      <c r="B207" s="63" t="s">
        <v>347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hidden="1" customHeight="1" x14ac:dyDescent="0.25">
      <c r="A208" s="63" t="s">
        <v>349</v>
      </c>
      <c r="B208" s="63" t="s">
        <v>350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hidden="1" customHeight="1" x14ac:dyDescent="0.25">
      <c r="A211" s="63" t="s">
        <v>357</v>
      </c>
      <c r="B211" s="63" t="s">
        <v>358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hidden="1" customHeight="1" x14ac:dyDescent="0.25">
      <c r="A213" s="63" t="s">
        <v>361</v>
      </c>
      <c r="B213" s="63" t="s">
        <v>362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hidden="1" customHeight="1" x14ac:dyDescent="0.25">
      <c r="A214" s="63" t="s">
        <v>364</v>
      </c>
      <c r="B214" s="63" t="s">
        <v>365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hidden="1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hidden="1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hidden="1" customHeight="1" x14ac:dyDescent="0.25">
      <c r="A217" s="638" t="s">
        <v>185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hidden="1" customHeight="1" x14ac:dyDescent="0.25">
      <c r="A218" s="63" t="s">
        <v>367</v>
      </c>
      <c r="B218" s="63" t="s">
        <v>368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hidden="1" customHeight="1" x14ac:dyDescent="0.25">
      <c r="A219" s="63" t="s">
        <v>370</v>
      </c>
      <c r="B219" s="63" t="s">
        <v>371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idden="1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hidden="1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hidden="1" customHeight="1" x14ac:dyDescent="0.25">
      <c r="A222" s="637" t="s">
        <v>373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hidden="1" customHeight="1" x14ac:dyDescent="0.25">
      <c r="A223" s="638" t="s">
        <v>114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hidden="1" customHeight="1" x14ac:dyDescent="0.25">
      <c r="A224" s="63" t="s">
        <v>374</v>
      </c>
      <c r="B224" s="63" t="s">
        <v>375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377</v>
      </c>
      <c r="B225" s="63" t="s">
        <v>378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380</v>
      </c>
      <c r="B226" s="63" t="s">
        <v>381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383</v>
      </c>
      <c r="B227" s="63" t="s">
        <v>384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388</v>
      </c>
      <c r="B229" s="63" t="s">
        <v>389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638" t="s">
        <v>150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hidden="1" customHeight="1" x14ac:dyDescent="0.25">
      <c r="A234" s="63" t="s">
        <v>392</v>
      </c>
      <c r="B234" s="63" t="s">
        <v>393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38" t="s">
        <v>395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hidden="1" customHeight="1" x14ac:dyDescent="0.25">
      <c r="A238" s="63" t="s">
        <v>396</v>
      </c>
      <c r="B238" s="63" t="s">
        <v>397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6" t="s">
        <v>398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38" t="s">
        <v>400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hidden="1" customHeight="1" x14ac:dyDescent="0.25">
      <c r="A242" s="63" t="s">
        <v>401</v>
      </c>
      <c r="B242" s="63" t="s">
        <v>402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8" t="s">
        <v>406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408</v>
      </c>
      <c r="B244" s="63" t="s">
        <v>409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410</v>
      </c>
      <c r="B245" s="63" t="s">
        <v>411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412</v>
      </c>
      <c r="B246" s="63" t="s">
        <v>413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637" t="s">
        <v>414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hidden="1" customHeight="1" x14ac:dyDescent="0.25">
      <c r="A250" s="638" t="s">
        <v>114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hidden="1" customHeight="1" x14ac:dyDescent="0.25">
      <c r="A251" s="63" t="s">
        <v>415</v>
      </c>
      <c r="B251" s="63" t="s">
        <v>416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418</v>
      </c>
      <c r="B252" s="63" t="s">
        <v>419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421</v>
      </c>
      <c r="B253" s="63" t="s">
        <v>422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424</v>
      </c>
      <c r="B254" s="63" t="s">
        <v>425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427</v>
      </c>
      <c r="B255" s="63" t="s">
        <v>428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637" t="s">
        <v>430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hidden="1" customHeight="1" x14ac:dyDescent="0.25">
      <c r="A259" s="638" t="s">
        <v>114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hidden="1" customHeight="1" x14ac:dyDescent="0.25">
      <c r="A260" s="63" t="s">
        <v>431</v>
      </c>
      <c r="B260" s="63" t="s">
        <v>432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433</v>
      </c>
      <c r="B261" s="63" t="s">
        <v>434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8" t="s">
        <v>435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437</v>
      </c>
      <c r="B262" s="63" t="s">
        <v>438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440</v>
      </c>
      <c r="B263" s="63" t="s">
        <v>441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0" t="s">
        <v>442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637" t="s">
        <v>444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hidden="1" customHeight="1" x14ac:dyDescent="0.25">
      <c r="A267" s="638" t="s">
        <v>85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hidden="1" customHeight="1" x14ac:dyDescent="0.25">
      <c r="A268" s="63" t="s">
        <v>445</v>
      </c>
      <c r="B268" s="63" t="s">
        <v>446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448</v>
      </c>
      <c r="B269" s="63" t="s">
        <v>449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451</v>
      </c>
      <c r="B270" s="63" t="s">
        <v>452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637" t="s">
        <v>454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hidden="1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hidden="1" customHeight="1" x14ac:dyDescent="0.25">
      <c r="A275" s="63" t="s">
        <v>455</v>
      </c>
      <c r="B275" s="63" t="s">
        <v>456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638" t="s">
        <v>85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hidden="1" customHeight="1" x14ac:dyDescent="0.25">
      <c r="A279" s="63" t="s">
        <v>458</v>
      </c>
      <c r="B279" s="63" t="s">
        <v>459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637" t="s">
        <v>461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hidden="1" customHeight="1" x14ac:dyDescent="0.25">
      <c r="A283" s="638" t="s">
        <v>114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37" t="s">
        <v>466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hidden="1" customHeight="1" x14ac:dyDescent="0.25">
      <c r="A288" s="638" t="s">
        <v>114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hidden="1" customHeight="1" x14ac:dyDescent="0.25">
      <c r="A289" s="63" t="s">
        <v>467</v>
      </c>
      <c r="B289" s="63" t="s">
        <v>468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hidden="1" customHeight="1" x14ac:dyDescent="0.25">
      <c r="A290" s="63" t="s">
        <v>470</v>
      </c>
      <c r="B290" s="63" t="s">
        <v>471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473</v>
      </c>
      <c r="B291" s="63" t="s">
        <v>474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473</v>
      </c>
      <c r="B292" s="63" t="s">
        <v>476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hidden="1" customHeight="1" x14ac:dyDescent="0.25">
      <c r="A293" s="63" t="s">
        <v>479</v>
      </c>
      <c r="B293" s="63" t="s">
        <v>480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hidden="1" customHeight="1" x14ac:dyDescent="0.25">
      <c r="A294" s="63" t="s">
        <v>482</v>
      </c>
      <c r="B294" s="63" t="s">
        <v>483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hidden="1" customHeight="1" x14ac:dyDescent="0.25">
      <c r="A295" s="63" t="s">
        <v>484</v>
      </c>
      <c r="B295" s="63" t="s">
        <v>485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hidden="1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hidden="1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hidden="1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hidden="1" customHeight="1" x14ac:dyDescent="0.25">
      <c r="A299" s="63" t="s">
        <v>487</v>
      </c>
      <c r="B299" s="63" t="s">
        <v>488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hidden="1" customHeight="1" x14ac:dyDescent="0.25">
      <c r="A300" s="63" t="s">
        <v>490</v>
      </c>
      <c r="B300" s="63" t="s">
        <v>491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hidden="1" customHeight="1" x14ac:dyDescent="0.25">
      <c r="A301" s="63" t="s">
        <v>493</v>
      </c>
      <c r="B301" s="63" t="s">
        <v>494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496</v>
      </c>
      <c r="B302" s="63" t="s">
        <v>497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498</v>
      </c>
      <c r="B303" s="63" t="s">
        <v>499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501</v>
      </c>
      <c r="B304" s="63" t="s">
        <v>502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hidden="1" customHeight="1" x14ac:dyDescent="0.25">
      <c r="A305" s="63" t="s">
        <v>503</v>
      </c>
      <c r="B305" s="63" t="s">
        <v>504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hidden="1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hidden="1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hidden="1" customHeight="1" x14ac:dyDescent="0.25">
      <c r="A308" s="638" t="s">
        <v>85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506</v>
      </c>
      <c r="B309" s="63" t="s">
        <v>507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8000</v>
      </c>
      <c r="Y309" s="55">
        <f>IFERROR(IF(X309="",0,CEILING((X309/$H309),1)*$H309),"")</f>
        <v>8002.8</v>
      </c>
      <c r="Z309" s="41">
        <f>IFERROR(IF(Y309=0,"",ROUNDUP(Y309/H309,0)*0.01898),"")</f>
        <v>19.473480000000002</v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8526.1538461538457</v>
      </c>
      <c r="BN309" s="78">
        <f>IFERROR(Y309*I309/H309,"0")</f>
        <v>8529.1380000000008</v>
      </c>
      <c r="BO309" s="78">
        <f>IFERROR(1/J309*(X309/H309),"0")</f>
        <v>16.025641025641026</v>
      </c>
      <c r="BP309" s="78">
        <f>IFERROR(1/J309*(Y309/H309),"0")</f>
        <v>16.03125</v>
      </c>
    </row>
    <row r="310" spans="1:68" ht="27" hidden="1" customHeight="1" x14ac:dyDescent="0.25">
      <c r="A310" s="63" t="s">
        <v>509</v>
      </c>
      <c r="B310" s="63" t="s">
        <v>510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512</v>
      </c>
      <c r="B311" s="63" t="s">
        <v>513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515</v>
      </c>
      <c r="B312" s="63" t="s">
        <v>516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518</v>
      </c>
      <c r="B313" s="63" t="s">
        <v>519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1025.6410256410256</v>
      </c>
      <c r="Y314" s="43">
        <f>IFERROR(Y309/H309,"0")+IFERROR(Y310/H310,"0")+IFERROR(Y311/H311,"0")+IFERROR(Y312/H312,"0")+IFERROR(Y313/H313,"0")</f>
        <v>1026</v>
      </c>
      <c r="Z314" s="43">
        <f>IFERROR(IF(Z309="",0,Z309),"0")+IFERROR(IF(Z310="",0,Z310),"0")+IFERROR(IF(Z311="",0,Z311),"0")+IFERROR(IF(Z312="",0,Z312),"0")+IFERROR(IF(Z313="",0,Z313),"0")</f>
        <v>19.473480000000002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8000</v>
      </c>
      <c r="Y315" s="43">
        <f>IFERROR(SUM(Y309:Y313),"0")</f>
        <v>8002.8</v>
      </c>
      <c r="Z315" s="42"/>
      <c r="AA315" s="67"/>
      <c r="AB315" s="67"/>
      <c r="AC315" s="67"/>
    </row>
    <row r="316" spans="1:68" ht="14.25" hidden="1" customHeight="1" x14ac:dyDescent="0.25">
      <c r="A316" s="638" t="s">
        <v>185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hidden="1" customHeight="1" x14ac:dyDescent="0.25">
      <c r="A317" s="63" t="s">
        <v>521</v>
      </c>
      <c r="B317" s="63" t="s">
        <v>522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hidden="1" customHeight="1" x14ac:dyDescent="0.25">
      <c r="A318" s="63" t="s">
        <v>524</v>
      </c>
      <c r="B318" s="63" t="s">
        <v>525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hidden="1" customHeight="1" x14ac:dyDescent="0.25">
      <c r="A319" s="63" t="s">
        <v>527</v>
      </c>
      <c r="B319" s="63" t="s">
        <v>528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idden="1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hidden="1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hidden="1" customHeight="1" x14ac:dyDescent="0.25">
      <c r="A322" s="638" t="s">
        <v>106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hidden="1" customHeight="1" x14ac:dyDescent="0.25">
      <c r="A323" s="63" t="s">
        <v>530</v>
      </c>
      <c r="B323" s="63" t="s">
        <v>531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9" t="s">
        <v>532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534</v>
      </c>
      <c r="B324" s="63" t="s">
        <v>535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0" t="s">
        <v>536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537</v>
      </c>
      <c r="B325" s="63" t="s">
        <v>538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540</v>
      </c>
      <c r="B326" s="63" t="s">
        <v>541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hidden="1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hidden="1" customHeight="1" x14ac:dyDescent="0.25">
      <c r="A329" s="638" t="s">
        <v>542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hidden="1" customHeight="1" x14ac:dyDescent="0.25">
      <c r="A330" s="63" t="s">
        <v>543</v>
      </c>
      <c r="B330" s="63" t="s">
        <v>544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547</v>
      </c>
      <c r="B331" s="63" t="s">
        <v>548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hidden="1" customHeight="1" x14ac:dyDescent="0.25">
      <c r="A332" s="63" t="s">
        <v>549</v>
      </c>
      <c r="B332" s="63" t="s">
        <v>550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hidden="1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hidden="1" customHeight="1" x14ac:dyDescent="0.25">
      <c r="A335" s="637" t="s">
        <v>551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hidden="1" customHeight="1" x14ac:dyDescent="0.25">
      <c r="A336" s="638" t="s">
        <v>85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hidden="1" customHeight="1" x14ac:dyDescent="0.25">
      <c r="A337" s="63" t="s">
        <v>552</v>
      </c>
      <c r="B337" s="63" t="s">
        <v>553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hidden="1" customHeight="1" x14ac:dyDescent="0.25">
      <c r="A338" s="63" t="s">
        <v>555</v>
      </c>
      <c r="B338" s="63" t="s">
        <v>556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hidden="1" customHeight="1" x14ac:dyDescent="0.25">
      <c r="A339" s="63" t="s">
        <v>558</v>
      </c>
      <c r="B339" s="63" t="s">
        <v>559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idden="1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hidden="1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hidden="1" customHeight="1" x14ac:dyDescent="0.2">
      <c r="A342" s="636" t="s">
        <v>561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hidden="1" customHeight="1" x14ac:dyDescent="0.25">
      <c r="A343" s="637" t="s">
        <v>562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hidden="1" customHeight="1" x14ac:dyDescent="0.25">
      <c r="A344" s="638" t="s">
        <v>114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customHeight="1" x14ac:dyDescent="0.25">
      <c r="A345" s="63" t="s">
        <v>563</v>
      </c>
      <c r="B345" s="63" t="s">
        <v>564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720</v>
      </c>
      <c r="Y345" s="55">
        <f t="shared" ref="Y345:Y351" si="47">IFERROR(IF(X345="",0,CEILING((X345/$H345),1)*$H345),"")</f>
        <v>720</v>
      </c>
      <c r="Z345" s="41">
        <f>IFERROR(IF(Y345=0,"",ROUNDUP(Y345/H345,0)*0.02175),"")</f>
        <v>1.044</v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743.04000000000008</v>
      </c>
      <c r="BN345" s="78">
        <f t="shared" ref="BN345:BN351" si="49">IFERROR(Y345*I345/H345,"0")</f>
        <v>743.04000000000008</v>
      </c>
      <c r="BO345" s="78">
        <f t="shared" ref="BO345:BO351" si="50">IFERROR(1/J345*(X345/H345),"0")</f>
        <v>1</v>
      </c>
      <c r="BP345" s="78">
        <f t="shared" ref="BP345:BP351" si="51">IFERROR(1/J345*(Y345/H345),"0")</f>
        <v>1</v>
      </c>
    </row>
    <row r="346" spans="1:68" ht="27" customHeight="1" x14ac:dyDescent="0.25">
      <c r="A346" s="63" t="s">
        <v>566</v>
      </c>
      <c r="B346" s="63" t="s">
        <v>567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720</v>
      </c>
      <c r="Y346" s="55">
        <f t="shared" si="47"/>
        <v>720</v>
      </c>
      <c r="Z346" s="41">
        <f>IFERROR(IF(Y346=0,"",ROUNDUP(Y346/H346,0)*0.02175),"")</f>
        <v>1.044</v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743.04000000000008</v>
      </c>
      <c r="BN346" s="78">
        <f t="shared" si="49"/>
        <v>743.04000000000008</v>
      </c>
      <c r="BO346" s="78">
        <f t="shared" si="50"/>
        <v>1</v>
      </c>
      <c r="BP346" s="78">
        <f t="shared" si="51"/>
        <v>1</v>
      </c>
    </row>
    <row r="347" spans="1:68" ht="27" customHeight="1" x14ac:dyDescent="0.25">
      <c r="A347" s="63" t="s">
        <v>569</v>
      </c>
      <c r="B347" s="63" t="s">
        <v>570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5800</v>
      </c>
      <c r="Y347" s="55">
        <f t="shared" si="47"/>
        <v>5805</v>
      </c>
      <c r="Z347" s="41">
        <f>IFERROR(IF(Y347=0,"",ROUNDUP(Y347/H347,0)*0.02175),"")</f>
        <v>8.4172499999999992</v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5985.6</v>
      </c>
      <c r="BN347" s="78">
        <f t="shared" si="49"/>
        <v>5990.76</v>
      </c>
      <c r="BO347" s="78">
        <f t="shared" si="50"/>
        <v>8.0555555555555554</v>
      </c>
      <c r="BP347" s="78">
        <f t="shared" si="51"/>
        <v>8.0625</v>
      </c>
    </row>
    <row r="348" spans="1:68" ht="37.5" hidden="1" customHeight="1" x14ac:dyDescent="0.25">
      <c r="A348" s="63" t="s">
        <v>572</v>
      </c>
      <c r="B348" s="63" t="s">
        <v>573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575</v>
      </c>
      <c r="B349" s="63" t="s">
        <v>576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hidden="1" customHeight="1" x14ac:dyDescent="0.25">
      <c r="A350" s="63" t="s">
        <v>578</v>
      </c>
      <c r="B350" s="63" t="s">
        <v>579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hidden="1" customHeight="1" x14ac:dyDescent="0.25">
      <c r="A351" s="63" t="s">
        <v>580</v>
      </c>
      <c r="B351" s="63" t="s">
        <v>581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482.66666666666669</v>
      </c>
      <c r="Y352" s="43">
        <f>IFERROR(Y345/H345,"0")+IFERROR(Y346/H346,"0")+IFERROR(Y347/H347,"0")+IFERROR(Y348/H348,"0")+IFERROR(Y349/H349,"0")+IFERROR(Y350/H350,"0")+IFERROR(Y351/H351,"0")</f>
        <v>483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10.50525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7240</v>
      </c>
      <c r="Y353" s="43">
        <f>IFERROR(SUM(Y345:Y351),"0")</f>
        <v>7245</v>
      </c>
      <c r="Z353" s="42"/>
      <c r="AA353" s="67"/>
      <c r="AB353" s="67"/>
      <c r="AC353" s="67"/>
    </row>
    <row r="354" spans="1:68" ht="14.25" hidden="1" customHeight="1" x14ac:dyDescent="0.25">
      <c r="A354" s="638" t="s">
        <v>150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582</v>
      </c>
      <c r="B355" s="63" t="s">
        <v>583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1440</v>
      </c>
      <c r="Y355" s="55">
        <f>IFERROR(IF(X355="",0,CEILING((X355/$H355),1)*$H355),"")</f>
        <v>1440</v>
      </c>
      <c r="Z355" s="41">
        <f>IFERROR(IF(Y355=0,"",ROUNDUP(Y355/H355,0)*0.02175),"")</f>
        <v>2.0880000000000001</v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1486.0800000000002</v>
      </c>
      <c r="BN355" s="78">
        <f>IFERROR(Y355*I355/H355,"0")</f>
        <v>1486.0800000000002</v>
      </c>
      <c r="BO355" s="78">
        <f>IFERROR(1/J355*(X355/H355),"0")</f>
        <v>2</v>
      </c>
      <c r="BP355" s="78">
        <f>IFERROR(1/J355*(Y355/H355),"0")</f>
        <v>2</v>
      </c>
    </row>
    <row r="356" spans="1:68" ht="16.5" hidden="1" customHeight="1" x14ac:dyDescent="0.25">
      <c r="A356" s="63" t="s">
        <v>585</v>
      </c>
      <c r="B356" s="63" t="s">
        <v>586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96</v>
      </c>
      <c r="Y357" s="43">
        <f>IFERROR(Y355/H355,"0")+IFERROR(Y356/H356,"0")</f>
        <v>96</v>
      </c>
      <c r="Z357" s="43">
        <f>IFERROR(IF(Z355="",0,Z355),"0")+IFERROR(IF(Z356="",0,Z356),"0")</f>
        <v>2.0880000000000001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1440</v>
      </c>
      <c r="Y358" s="43">
        <f>IFERROR(SUM(Y355:Y356),"0")</f>
        <v>1440</v>
      </c>
      <c r="Z358" s="42"/>
      <c r="AA358" s="67"/>
      <c r="AB358" s="67"/>
      <c r="AC358" s="67"/>
    </row>
    <row r="359" spans="1:68" ht="14.25" hidden="1" customHeight="1" x14ac:dyDescent="0.25">
      <c r="A359" s="638" t="s">
        <v>85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hidden="1" customHeight="1" x14ac:dyDescent="0.25">
      <c r="A360" s="63" t="s">
        <v>587</v>
      </c>
      <c r="B360" s="63" t="s">
        <v>588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hidden="1" customHeight="1" x14ac:dyDescent="0.25">
      <c r="A361" s="63" t="s">
        <v>590</v>
      </c>
      <c r="B361" s="63" t="s">
        <v>591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idden="1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hidden="1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hidden="1" customHeight="1" x14ac:dyDescent="0.25">
      <c r="A364" s="638" t="s">
        <v>185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hidden="1" customHeight="1" x14ac:dyDescent="0.25">
      <c r="A365" s="63" t="s">
        <v>593</v>
      </c>
      <c r="B365" s="63" t="s">
        <v>594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idden="1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hidden="1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hidden="1" customHeight="1" x14ac:dyDescent="0.25">
      <c r="A368" s="637" t="s">
        <v>596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hidden="1" customHeight="1" x14ac:dyDescent="0.25">
      <c r="A369" s="638" t="s">
        <v>114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hidden="1" customHeight="1" x14ac:dyDescent="0.25">
      <c r="A370" s="63" t="s">
        <v>597</v>
      </c>
      <c r="B370" s="63" t="s">
        <v>598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600</v>
      </c>
      <c r="B371" s="63" t="s">
        <v>601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hidden="1" customHeight="1" x14ac:dyDescent="0.25">
      <c r="A372" s="63" t="s">
        <v>603</v>
      </c>
      <c r="B372" s="63" t="s">
        <v>604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idden="1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hidden="1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hidden="1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hidden="1" customHeight="1" x14ac:dyDescent="0.25">
      <c r="A376" s="63" t="s">
        <v>605</v>
      </c>
      <c r="B376" s="63" t="s">
        <v>606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idden="1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hidden="1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hidden="1" customHeight="1" x14ac:dyDescent="0.25">
      <c r="A379" s="638" t="s">
        <v>85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hidden="1" customHeight="1" x14ac:dyDescent="0.25">
      <c r="A380" s="63" t="s">
        <v>608</v>
      </c>
      <c r="B380" s="63" t="s">
        <v>609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hidden="1" customHeight="1" x14ac:dyDescent="0.25">
      <c r="A381" s="63" t="s">
        <v>611</v>
      </c>
      <c r="B381" s="63" t="s">
        <v>612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idden="1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hidden="1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hidden="1" customHeight="1" x14ac:dyDescent="0.25">
      <c r="A384" s="638" t="s">
        <v>185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hidden="1" customHeight="1" x14ac:dyDescent="0.25">
      <c r="A385" s="63" t="s">
        <v>613</v>
      </c>
      <c r="B385" s="63" t="s">
        <v>614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idden="1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hidden="1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hidden="1" customHeight="1" x14ac:dyDescent="0.2">
      <c r="A388" s="636" t="s">
        <v>616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hidden="1" customHeight="1" x14ac:dyDescent="0.25">
      <c r="A389" s="637" t="s">
        <v>617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hidden="1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hidden="1" customHeight="1" x14ac:dyDescent="0.25">
      <c r="A391" s="63" t="s">
        <v>618</v>
      </c>
      <c r="B391" s="63" t="s">
        <v>619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hidden="1" customHeight="1" x14ac:dyDescent="0.25">
      <c r="A392" s="63" t="s">
        <v>621</v>
      </c>
      <c r="B392" s="63" t="s">
        <v>622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hidden="1" customHeight="1" x14ac:dyDescent="0.25">
      <c r="A393" s="63" t="s">
        <v>621</v>
      </c>
      <c r="B393" s="63" t="s">
        <v>624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hidden="1" customHeight="1" x14ac:dyDescent="0.25">
      <c r="A394" s="63" t="s">
        <v>625</v>
      </c>
      <c r="B394" s="63" t="s">
        <v>626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hidden="1" customHeight="1" x14ac:dyDescent="0.25">
      <c r="A395" s="63" t="s">
        <v>628</v>
      </c>
      <c r="B395" s="63" t="s">
        <v>629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630</v>
      </c>
      <c r="B396" s="63" t="s">
        <v>631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hidden="1" customHeight="1" x14ac:dyDescent="0.25">
      <c r="A397" s="63" t="s">
        <v>632</v>
      </c>
      <c r="B397" s="63" t="s">
        <v>633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hidden="1" customHeight="1" x14ac:dyDescent="0.25">
      <c r="A398" s="63" t="s">
        <v>635</v>
      </c>
      <c r="B398" s="63" t="s">
        <v>636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hidden="1" customHeight="1" x14ac:dyDescent="0.25">
      <c r="A399" s="63" t="s">
        <v>638</v>
      </c>
      <c r="B399" s="63" t="s">
        <v>639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hidden="1" customHeight="1" x14ac:dyDescent="0.25">
      <c r="A400" s="63" t="s">
        <v>641</v>
      </c>
      <c r="B400" s="63" t="s">
        <v>642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idden="1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hidden="1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hidden="1" customHeight="1" x14ac:dyDescent="0.25">
      <c r="A403" s="638" t="s">
        <v>85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hidden="1" customHeight="1" x14ac:dyDescent="0.25">
      <c r="A404" s="63" t="s">
        <v>643</v>
      </c>
      <c r="B404" s="63" t="s">
        <v>644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hidden="1" customHeight="1" x14ac:dyDescent="0.25">
      <c r="A405" s="63" t="s">
        <v>646</v>
      </c>
      <c r="B405" s="63" t="s">
        <v>647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idden="1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hidden="1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hidden="1" customHeight="1" x14ac:dyDescent="0.25">
      <c r="A408" s="637" t="s">
        <v>649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hidden="1" customHeight="1" x14ac:dyDescent="0.25">
      <c r="A409" s="638" t="s">
        <v>150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hidden="1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hidden="1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hidden="1" customHeight="1" x14ac:dyDescent="0.25">
      <c r="A414" s="63" t="s">
        <v>653</v>
      </c>
      <c r="B414" s="63" t="s">
        <v>654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656</v>
      </c>
      <c r="B415" s="63" t="s">
        <v>657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659</v>
      </c>
      <c r="B416" s="63" t="s">
        <v>660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662</v>
      </c>
      <c r="B417" s="63" t="s">
        <v>663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hidden="1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hidden="1" customHeight="1" x14ac:dyDescent="0.25">
      <c r="A420" s="637" t="s">
        <v>664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hidden="1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hidden="1" customHeight="1" x14ac:dyDescent="0.25">
      <c r="A422" s="63" t="s">
        <v>665</v>
      </c>
      <c r="B422" s="63" t="s">
        <v>666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idden="1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hidden="1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hidden="1" customHeight="1" x14ac:dyDescent="0.25">
      <c r="A425" s="637" t="s">
        <v>668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hidden="1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hidden="1" customHeight="1" x14ac:dyDescent="0.25">
      <c r="A427" s="63" t="s">
        <v>669</v>
      </c>
      <c r="B427" s="63" t="s">
        <v>670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hidden="1" customHeight="1" x14ac:dyDescent="0.2">
      <c r="A430" s="636" t="s">
        <v>672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hidden="1" customHeight="1" x14ac:dyDescent="0.25">
      <c r="A431" s="637" t="s">
        <v>672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hidden="1" customHeight="1" x14ac:dyDescent="0.25">
      <c r="A432" s="638" t="s">
        <v>114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hidden="1" customHeight="1" x14ac:dyDescent="0.25">
      <c r="A433" s="63" t="s">
        <v>673</v>
      </c>
      <c r="B433" s="63" t="s">
        <v>674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hidden="1" customHeight="1" x14ac:dyDescent="0.25">
      <c r="A434" s="63" t="s">
        <v>676</v>
      </c>
      <c r="B434" s="63" t="s">
        <v>677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hidden="1" customHeight="1" x14ac:dyDescent="0.25">
      <c r="A435" s="63" t="s">
        <v>679</v>
      </c>
      <c r="B435" s="63" t="s">
        <v>680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hidden="1" customHeight="1" x14ac:dyDescent="0.25">
      <c r="A436" s="63" t="s">
        <v>682</v>
      </c>
      <c r="B436" s="63" t="s">
        <v>683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0" t="s">
        <v>684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hidden="1" customHeight="1" x14ac:dyDescent="0.25">
      <c r="A437" s="63" t="s">
        <v>686</v>
      </c>
      <c r="B437" s="63" t="s">
        <v>687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hidden="1" customHeight="1" x14ac:dyDescent="0.25">
      <c r="A438" s="63" t="s">
        <v>689</v>
      </c>
      <c r="B438" s="63" t="s">
        <v>690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hidden="1" customHeight="1" x14ac:dyDescent="0.25">
      <c r="A439" s="63" t="s">
        <v>692</v>
      </c>
      <c r="B439" s="63" t="s">
        <v>693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695</v>
      </c>
      <c r="B440" s="63" t="s">
        <v>696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697</v>
      </c>
      <c r="B441" s="63" t="s">
        <v>698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699</v>
      </c>
      <c r="B442" s="63" t="s">
        <v>700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6" t="s">
        <v>701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702</v>
      </c>
      <c r="B443" s="63" t="s">
        <v>703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704</v>
      </c>
      <c r="B444" s="63" t="s">
        <v>705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706</v>
      </c>
      <c r="B445" s="63" t="s">
        <v>707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hidden="1" customHeight="1" x14ac:dyDescent="0.25">
      <c r="A446" s="63" t="s">
        <v>706</v>
      </c>
      <c r="B446" s="63" t="s">
        <v>708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hidden="1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hidden="1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0</v>
      </c>
      <c r="Y448" s="43">
        <f>IFERROR(SUM(Y433:Y446),"0")</f>
        <v>0</v>
      </c>
      <c r="Z448" s="42"/>
      <c r="AA448" s="67"/>
      <c r="AB448" s="67"/>
      <c r="AC448" s="67"/>
    </row>
    <row r="449" spans="1:68" ht="14.25" hidden="1" customHeight="1" x14ac:dyDescent="0.25">
      <c r="A449" s="638" t="s">
        <v>150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hidden="1" customHeight="1" x14ac:dyDescent="0.25">
      <c r="A450" s="63" t="s">
        <v>709</v>
      </c>
      <c r="B450" s="63" t="s">
        <v>710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hidden="1" customHeight="1" x14ac:dyDescent="0.25">
      <c r="A451" s="63" t="s">
        <v>712</v>
      </c>
      <c r="B451" s="63" t="s">
        <v>713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714</v>
      </c>
      <c r="B452" s="63" t="s">
        <v>715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idden="1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hidden="1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14.25" hidden="1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hidden="1" customHeight="1" x14ac:dyDescent="0.25">
      <c r="A456" s="63" t="s">
        <v>716</v>
      </c>
      <c r="B456" s="63" t="s">
        <v>717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hidden="1" customHeight="1" x14ac:dyDescent="0.25">
      <c r="A457" s="63" t="s">
        <v>719</v>
      </c>
      <c r="B457" s="63" t="s">
        <v>720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hidden="1" customHeight="1" x14ac:dyDescent="0.25">
      <c r="A458" s="63" t="s">
        <v>722</v>
      </c>
      <c r="B458" s="63" t="s">
        <v>723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hidden="1" customHeight="1" x14ac:dyDescent="0.25">
      <c r="A459" s="63" t="s">
        <v>725</v>
      </c>
      <c r="B459" s="63" t="s">
        <v>726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hidden="1" customHeight="1" x14ac:dyDescent="0.25">
      <c r="A460" s="63" t="s">
        <v>725</v>
      </c>
      <c r="B460" s="63" t="s">
        <v>727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728</v>
      </c>
      <c r="B461" s="63" t="s">
        <v>729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hidden="1" customHeight="1" x14ac:dyDescent="0.25">
      <c r="A462" s="63" t="s">
        <v>730</v>
      </c>
      <c r="B462" s="63" t="s">
        <v>731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hidden="1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hidden="1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hidden="1" customHeight="1" x14ac:dyDescent="0.25">
      <c r="A465" s="638" t="s">
        <v>85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hidden="1" customHeight="1" x14ac:dyDescent="0.25">
      <c r="A466" s="63" t="s">
        <v>732</v>
      </c>
      <c r="B466" s="63" t="s">
        <v>733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735</v>
      </c>
      <c r="B467" s="63" t="s">
        <v>736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738</v>
      </c>
      <c r="B468" s="63" t="s">
        <v>739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636" t="s">
        <v>741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hidden="1" customHeight="1" x14ac:dyDescent="0.25">
      <c r="A472" s="637" t="s">
        <v>741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hidden="1" customHeight="1" x14ac:dyDescent="0.25">
      <c r="A473" s="638" t="s">
        <v>114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hidden="1" customHeight="1" x14ac:dyDescent="0.25">
      <c r="A474" s="63" t="s">
        <v>742</v>
      </c>
      <c r="B474" s="63" t="s">
        <v>743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4" t="s">
        <v>744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746</v>
      </c>
      <c r="B475" s="63" t="s">
        <v>747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5" t="s">
        <v>748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750</v>
      </c>
      <c r="B476" s="63" t="s">
        <v>751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6" t="s">
        <v>752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hidden="1" customHeight="1" x14ac:dyDescent="0.25">
      <c r="A477" s="63" t="s">
        <v>754</v>
      </c>
      <c r="B477" s="63" t="s">
        <v>755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hidden="1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hidden="1" customHeight="1" x14ac:dyDescent="0.25">
      <c r="A480" s="638" t="s">
        <v>150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hidden="1" customHeight="1" x14ac:dyDescent="0.25">
      <c r="A481" s="63" t="s">
        <v>756</v>
      </c>
      <c r="B481" s="63" t="s">
        <v>757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8" t="s">
        <v>758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760</v>
      </c>
      <c r="B482" s="63" t="s">
        <v>761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79" t="s">
        <v>762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764</v>
      </c>
      <c r="B483" s="63" t="s">
        <v>765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0" t="s">
        <v>766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hidden="1" customHeight="1" x14ac:dyDescent="0.25">
      <c r="A487" s="63" t="s">
        <v>768</v>
      </c>
      <c r="B487" s="63" t="s">
        <v>769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1" t="s">
        <v>770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772</v>
      </c>
      <c r="B488" s="63" t="s">
        <v>773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2" t="s">
        <v>774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idden="1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hidden="1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hidden="1" customHeight="1" x14ac:dyDescent="0.25">
      <c r="A491" s="638" t="s">
        <v>85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hidden="1" customHeight="1" x14ac:dyDescent="0.25">
      <c r="A492" s="63" t="s">
        <v>776</v>
      </c>
      <c r="B492" s="63" t="s">
        <v>777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3" t="s">
        <v>778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780</v>
      </c>
      <c r="B493" s="63" t="s">
        <v>781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4" t="s">
        <v>782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hidden="1" customHeight="1" x14ac:dyDescent="0.25">
      <c r="A496" s="638" t="s">
        <v>185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hidden="1" customHeight="1" x14ac:dyDescent="0.25">
      <c r="A497" s="63" t="s">
        <v>783</v>
      </c>
      <c r="B497" s="63" t="s">
        <v>784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5" t="s">
        <v>785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hidden="1" customHeight="1" x14ac:dyDescent="0.25">
      <c r="A498" s="63" t="s">
        <v>787</v>
      </c>
      <c r="B498" s="63" t="s">
        <v>788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6" t="s">
        <v>789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hidden="1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hidden="1" customHeight="1" x14ac:dyDescent="0.25">
      <c r="A501" s="637" t="s">
        <v>791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hidden="1" customHeight="1" x14ac:dyDescent="0.25">
      <c r="A502" s="638" t="s">
        <v>150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hidden="1" customHeight="1" x14ac:dyDescent="0.25">
      <c r="A503" s="63" t="s">
        <v>792</v>
      </c>
      <c r="B503" s="63" t="s">
        <v>793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7" t="s">
        <v>794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hidden="1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17971.2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17983.8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18827.120512820518</v>
      </c>
      <c r="Y507" s="43">
        <f>IFERROR(SUM(BN22:BN503),"0")</f>
        <v>18840.258000000005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30</v>
      </c>
      <c r="Y508" s="44">
        <f>ROUNDUP(SUM(BP22:BP503),0)</f>
        <v>30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19577.120512820518</v>
      </c>
      <c r="Y509" s="43">
        <f>GrossWeightTotalR+PalletQtyTotalR*25</f>
        <v>19590.258000000005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1723.8632478632478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1725</v>
      </c>
      <c r="Z510" s="42"/>
      <c r="AA510" s="67"/>
      <c r="AB510" s="67"/>
      <c r="AC510" s="67"/>
    </row>
    <row r="511" spans="1:68" ht="14.25" hidden="1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34.344330000000006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112</v>
      </c>
      <c r="D513" s="894" t="s">
        <v>112</v>
      </c>
      <c r="E513" s="894" t="s">
        <v>112</v>
      </c>
      <c r="F513" s="894" t="s">
        <v>112</v>
      </c>
      <c r="G513" s="894" t="s">
        <v>112</v>
      </c>
      <c r="H513" s="894" t="s">
        <v>112</v>
      </c>
      <c r="I513" s="894" t="s">
        <v>271</v>
      </c>
      <c r="J513" s="894" t="s">
        <v>271</v>
      </c>
      <c r="K513" s="894" t="s">
        <v>271</v>
      </c>
      <c r="L513" s="894" t="s">
        <v>271</v>
      </c>
      <c r="M513" s="894" t="s">
        <v>271</v>
      </c>
      <c r="N513" s="895"/>
      <c r="O513" s="894" t="s">
        <v>271</v>
      </c>
      <c r="P513" s="894" t="s">
        <v>271</v>
      </c>
      <c r="Q513" s="894" t="s">
        <v>271</v>
      </c>
      <c r="R513" s="894" t="s">
        <v>271</v>
      </c>
      <c r="S513" s="894" t="s">
        <v>271</v>
      </c>
      <c r="T513" s="894" t="s">
        <v>561</v>
      </c>
      <c r="U513" s="894" t="s">
        <v>561</v>
      </c>
      <c r="V513" s="894" t="s">
        <v>616</v>
      </c>
      <c r="W513" s="894" t="s">
        <v>616</v>
      </c>
      <c r="X513" s="894" t="s">
        <v>616</v>
      </c>
      <c r="Y513" s="894" t="s">
        <v>616</v>
      </c>
      <c r="Z513" s="85" t="s">
        <v>672</v>
      </c>
      <c r="AA513" s="894" t="s">
        <v>741</v>
      </c>
      <c r="AB513" s="894" t="s">
        <v>741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113</v>
      </c>
      <c r="D514" s="894" t="s">
        <v>130</v>
      </c>
      <c r="E514" s="894" t="s">
        <v>192</v>
      </c>
      <c r="F514" s="894" t="s">
        <v>214</v>
      </c>
      <c r="G514" s="894" t="s">
        <v>247</v>
      </c>
      <c r="H514" s="894" t="s">
        <v>112</v>
      </c>
      <c r="I514" s="894" t="s">
        <v>272</v>
      </c>
      <c r="J514" s="894" t="s">
        <v>312</v>
      </c>
      <c r="K514" s="894" t="s">
        <v>373</v>
      </c>
      <c r="L514" s="894" t="s">
        <v>414</v>
      </c>
      <c r="M514" s="894" t="s">
        <v>430</v>
      </c>
      <c r="N514" s="1"/>
      <c r="O514" s="894" t="s">
        <v>444</v>
      </c>
      <c r="P514" s="894" t="s">
        <v>454</v>
      </c>
      <c r="Q514" s="894" t="s">
        <v>461</v>
      </c>
      <c r="R514" s="894" t="s">
        <v>466</v>
      </c>
      <c r="S514" s="894" t="s">
        <v>551</v>
      </c>
      <c r="T514" s="894" t="s">
        <v>562</v>
      </c>
      <c r="U514" s="894" t="s">
        <v>596</v>
      </c>
      <c r="V514" s="894" t="s">
        <v>617</v>
      </c>
      <c r="W514" s="894" t="s">
        <v>649</v>
      </c>
      <c r="X514" s="894" t="s">
        <v>664</v>
      </c>
      <c r="Y514" s="894" t="s">
        <v>668</v>
      </c>
      <c r="Z514" s="894" t="s">
        <v>672</v>
      </c>
      <c r="AA514" s="894" t="s">
        <v>741</v>
      </c>
      <c r="AB514" s="894" t="s">
        <v>791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1296</v>
      </c>
      <c r="E516" s="52">
        <f>IFERROR(Y89*1,"0")+IFERROR(Y90*1,"0")+IFERROR(Y91*1,"0")+IFERROR(Y95*1,"0")+IFERROR(Y96*1,"0")+IFERROR(Y97*1,"0")+IFERROR(Y98*1,"0")+IFERROR(Y99*1,"0")</f>
        <v>0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8002.8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8685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5,64"/>
        <filter val="1 440,00"/>
        <filter val="1 723,86"/>
        <filter val="17 971,20"/>
        <filter val="18 827,12"/>
        <filter val="19 577,12"/>
        <filter val="30"/>
        <filter val="482,67"/>
        <filter val="5 800,00"/>
        <filter val="55,56"/>
        <filter val="600,00"/>
        <filter val="64,00"/>
        <filter val="691,20"/>
        <filter val="7 240,00"/>
        <filter val="720,00"/>
        <filter val="8 000,00"/>
        <filter val="96,00"/>
      </filters>
    </filterColumn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2025-08-19T08:10:39Z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