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443ED1-DEE8-4D44-965F-7C4CC72375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N449" i="1"/>
  <c r="BM449" i="1"/>
  <c r="Z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Y387" i="1" s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Z227" i="1"/>
  <c r="Y227" i="1"/>
  <c r="P227" i="1"/>
  <c r="X224" i="1"/>
  <c r="X223" i="1"/>
  <c r="BO222" i="1"/>
  <c r="BM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6" i="1" s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Y181" i="1" s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G527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F5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09" i="1" l="1"/>
  <c r="BN109" i="1"/>
  <c r="BP121" i="1"/>
  <c r="BN121" i="1"/>
  <c r="Z121" i="1"/>
  <c r="Y162" i="1"/>
  <c r="BP161" i="1"/>
  <c r="BN161" i="1"/>
  <c r="Z161" i="1"/>
  <c r="Z162" i="1" s="1"/>
  <c r="BP165" i="1"/>
  <c r="BN165" i="1"/>
  <c r="Z165" i="1"/>
  <c r="BP194" i="1"/>
  <c r="BN194" i="1"/>
  <c r="Z194" i="1"/>
  <c r="BP216" i="1"/>
  <c r="BN216" i="1"/>
  <c r="Z216" i="1"/>
  <c r="BP250" i="1"/>
  <c r="BN250" i="1"/>
  <c r="Z250" i="1"/>
  <c r="BP272" i="1"/>
  <c r="BN272" i="1"/>
  <c r="Z272" i="1"/>
  <c r="BP315" i="1"/>
  <c r="BN315" i="1"/>
  <c r="Z315" i="1"/>
  <c r="BP341" i="1"/>
  <c r="BN341" i="1"/>
  <c r="Z341" i="1"/>
  <c r="BP386" i="1"/>
  <c r="BN386" i="1"/>
  <c r="Z386" i="1"/>
  <c r="Y392" i="1"/>
  <c r="Y391" i="1"/>
  <c r="BP390" i="1"/>
  <c r="BN390" i="1"/>
  <c r="Z390" i="1"/>
  <c r="Z391" i="1" s="1"/>
  <c r="BP396" i="1"/>
  <c r="BN396" i="1"/>
  <c r="Z396" i="1"/>
  <c r="BP423" i="1"/>
  <c r="BN423" i="1"/>
  <c r="Z423" i="1"/>
  <c r="BP462" i="1"/>
  <c r="BN462" i="1"/>
  <c r="Z462" i="1"/>
  <c r="BP497" i="1"/>
  <c r="BN497" i="1"/>
  <c r="Z497" i="1"/>
  <c r="B527" i="1"/>
  <c r="X519" i="1"/>
  <c r="Y33" i="1"/>
  <c r="Z35" i="1"/>
  <c r="Z36" i="1" s="1"/>
  <c r="BN35" i="1"/>
  <c r="BP35" i="1"/>
  <c r="Y36" i="1"/>
  <c r="Z41" i="1"/>
  <c r="BN41" i="1"/>
  <c r="Z58" i="1"/>
  <c r="BN58" i="1"/>
  <c r="Y66" i="1"/>
  <c r="Z76" i="1"/>
  <c r="BN76" i="1"/>
  <c r="Z91" i="1"/>
  <c r="BN91" i="1"/>
  <c r="Z96" i="1"/>
  <c r="BN96" i="1"/>
  <c r="Z109" i="1"/>
  <c r="BP138" i="1"/>
  <c r="BN138" i="1"/>
  <c r="Z138" i="1"/>
  <c r="BP173" i="1"/>
  <c r="BN173" i="1"/>
  <c r="Z173" i="1"/>
  <c r="BP204" i="1"/>
  <c r="BN204" i="1"/>
  <c r="Z204" i="1"/>
  <c r="BP230" i="1"/>
  <c r="BN230" i="1"/>
  <c r="Z230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4" i="1"/>
  <c r="BN404" i="1"/>
  <c r="Z404" i="1"/>
  <c r="BP445" i="1"/>
  <c r="BN445" i="1"/>
  <c r="Z445" i="1"/>
  <c r="Y499" i="1"/>
  <c r="Y498" i="1"/>
  <c r="BP496" i="1"/>
  <c r="BN496" i="1"/>
  <c r="Z496" i="1"/>
  <c r="Z498" i="1" s="1"/>
  <c r="Y218" i="1"/>
  <c r="Y185" i="1"/>
  <c r="Y184" i="1"/>
  <c r="BP183" i="1"/>
  <c r="BN183" i="1"/>
  <c r="Y206" i="1"/>
  <c r="BP198" i="1"/>
  <c r="BN198" i="1"/>
  <c r="Z198" i="1"/>
  <c r="BP210" i="1"/>
  <c r="BN210" i="1"/>
  <c r="Z210" i="1"/>
  <c r="BP222" i="1"/>
  <c r="BN222" i="1"/>
  <c r="Z222" i="1"/>
  <c r="BP232" i="1"/>
  <c r="BN232" i="1"/>
  <c r="Z232" i="1"/>
  <c r="BP255" i="1"/>
  <c r="BN255" i="1"/>
  <c r="Z255" i="1"/>
  <c r="BP266" i="1"/>
  <c r="BN266" i="1"/>
  <c r="Z266" i="1"/>
  <c r="BP274" i="1"/>
  <c r="BN274" i="1"/>
  <c r="Z274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Y290" i="1"/>
  <c r="Q527" i="1"/>
  <c r="Y289" i="1"/>
  <c r="BP288" i="1"/>
  <c r="BN288" i="1"/>
  <c r="Z288" i="1"/>
  <c r="Z289" i="1" s="1"/>
  <c r="BP293" i="1"/>
  <c r="BN293" i="1"/>
  <c r="Z293" i="1"/>
  <c r="BP305" i="1"/>
  <c r="BN305" i="1"/>
  <c r="Z305" i="1"/>
  <c r="BP321" i="1"/>
  <c r="BN321" i="1"/>
  <c r="Z321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2" i="1"/>
  <c r="BN402" i="1"/>
  <c r="Z402" i="1"/>
  <c r="BP421" i="1"/>
  <c r="BN421" i="1"/>
  <c r="Z421" i="1"/>
  <c r="BP443" i="1"/>
  <c r="BN443" i="1"/>
  <c r="Z443" i="1"/>
  <c r="BP456" i="1"/>
  <c r="BN456" i="1"/>
  <c r="Z456" i="1"/>
  <c r="BP472" i="1"/>
  <c r="BN472" i="1"/>
  <c r="Z472" i="1"/>
  <c r="X518" i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BP84" i="1"/>
  <c r="E527" i="1"/>
  <c r="Y102" i="1"/>
  <c r="Z98" i="1"/>
  <c r="BN98" i="1"/>
  <c r="Z107" i="1"/>
  <c r="BN107" i="1"/>
  <c r="Z113" i="1"/>
  <c r="BN113" i="1"/>
  <c r="BP113" i="1"/>
  <c r="Z119" i="1"/>
  <c r="BN119" i="1"/>
  <c r="BP119" i="1"/>
  <c r="Z123" i="1"/>
  <c r="BN123" i="1"/>
  <c r="Y129" i="1"/>
  <c r="Z134" i="1"/>
  <c r="BN134" i="1"/>
  <c r="Y140" i="1"/>
  <c r="Z144" i="1"/>
  <c r="BN144" i="1"/>
  <c r="H527" i="1"/>
  <c r="Y157" i="1"/>
  <c r="Z155" i="1"/>
  <c r="BN155" i="1"/>
  <c r="Y175" i="1"/>
  <c r="Z167" i="1"/>
  <c r="BN167" i="1"/>
  <c r="Z171" i="1"/>
  <c r="BN171" i="1"/>
  <c r="Z177" i="1"/>
  <c r="BN177" i="1"/>
  <c r="BP177" i="1"/>
  <c r="Z183" i="1"/>
  <c r="Z184" i="1" s="1"/>
  <c r="BP188" i="1"/>
  <c r="BN188" i="1"/>
  <c r="Z188" i="1"/>
  <c r="BP202" i="1"/>
  <c r="BN202" i="1"/>
  <c r="Z202" i="1"/>
  <c r="BP214" i="1"/>
  <c r="BN214" i="1"/>
  <c r="Z214" i="1"/>
  <c r="BP228" i="1"/>
  <c r="BN228" i="1"/>
  <c r="Z228" i="1"/>
  <c r="BP248" i="1"/>
  <c r="BN248" i="1"/>
  <c r="Z248" i="1"/>
  <c r="BP259" i="1"/>
  <c r="BN259" i="1"/>
  <c r="Z259" i="1"/>
  <c r="BP267" i="1"/>
  <c r="BN267" i="1"/>
  <c r="Z267" i="1"/>
  <c r="Y275" i="1"/>
  <c r="BP297" i="1"/>
  <c r="BN297" i="1"/>
  <c r="Z297" i="1"/>
  <c r="BP313" i="1"/>
  <c r="BN313" i="1"/>
  <c r="Z313" i="1"/>
  <c r="Y332" i="1"/>
  <c r="BP326" i="1"/>
  <c r="BN326" i="1"/>
  <c r="Z326" i="1"/>
  <c r="BP328" i="1"/>
  <c r="BN328" i="1"/>
  <c r="Z328" i="1"/>
  <c r="Z331" i="1" s="1"/>
  <c r="BP343" i="1"/>
  <c r="BN343" i="1"/>
  <c r="Z343" i="1"/>
  <c r="BP349" i="1"/>
  <c r="BN349" i="1"/>
  <c r="Z349" i="1"/>
  <c r="Y361" i="1"/>
  <c r="BP359" i="1"/>
  <c r="BN359" i="1"/>
  <c r="Z359" i="1"/>
  <c r="BP398" i="1"/>
  <c r="BN398" i="1"/>
  <c r="Z398" i="1"/>
  <c r="BP410" i="1"/>
  <c r="BN410" i="1"/>
  <c r="Z410" i="1"/>
  <c r="X527" i="1"/>
  <c r="Y429" i="1"/>
  <c r="BP428" i="1"/>
  <c r="BN428" i="1"/>
  <c r="Z428" i="1"/>
  <c r="Z429" i="1" s="1"/>
  <c r="Y435" i="1"/>
  <c r="Y527" i="1"/>
  <c r="Y434" i="1"/>
  <c r="BP433" i="1"/>
  <c r="BN433" i="1"/>
  <c r="Z433" i="1"/>
  <c r="Z434" i="1" s="1"/>
  <c r="BP439" i="1"/>
  <c r="BN439" i="1"/>
  <c r="Z439" i="1"/>
  <c r="BP447" i="1"/>
  <c r="BN447" i="1"/>
  <c r="Z447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BP484" i="1"/>
  <c r="BN484" i="1"/>
  <c r="Z484" i="1"/>
  <c r="BP507" i="1"/>
  <c r="BN507" i="1"/>
  <c r="Z507" i="1"/>
  <c r="BP509" i="1"/>
  <c r="BN509" i="1"/>
  <c r="Z509" i="1"/>
  <c r="S527" i="1"/>
  <c r="Y344" i="1"/>
  <c r="W527" i="1"/>
  <c r="F9" i="1"/>
  <c r="J9" i="1"/>
  <c r="F10" i="1"/>
  <c r="Y24" i="1"/>
  <c r="Y32" i="1"/>
  <c r="Y46" i="1"/>
  <c r="Y50" i="1"/>
  <c r="Y59" i="1"/>
  <c r="Y67" i="1"/>
  <c r="Y73" i="1"/>
  <c r="Y81" i="1"/>
  <c r="Y87" i="1"/>
  <c r="Y94" i="1"/>
  <c r="Y103" i="1"/>
  <c r="Y110" i="1"/>
  <c r="Y116" i="1"/>
  <c r="Y124" i="1"/>
  <c r="Y130" i="1"/>
  <c r="Y135" i="1"/>
  <c r="Y141" i="1"/>
  <c r="Y145" i="1"/>
  <c r="Y156" i="1"/>
  <c r="Y174" i="1"/>
  <c r="Y180" i="1"/>
  <c r="Y191" i="1"/>
  <c r="Y195" i="1"/>
  <c r="Y207" i="1"/>
  <c r="Y219" i="1"/>
  <c r="Y223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BP294" i="1"/>
  <c r="BN294" i="1"/>
  <c r="Z294" i="1"/>
  <c r="BP350" i="1"/>
  <c r="BN350" i="1"/>
  <c r="Z350" i="1"/>
  <c r="Y356" i="1"/>
  <c r="BP354" i="1"/>
  <c r="BN354" i="1"/>
  <c r="Z354" i="1"/>
  <c r="BP422" i="1"/>
  <c r="BN422" i="1"/>
  <c r="Z422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BN85" i="1"/>
  <c r="Z90" i="1"/>
  <c r="BN90" i="1"/>
  <c r="BP90" i="1"/>
  <c r="Z92" i="1"/>
  <c r="BN92" i="1"/>
  <c r="Y93" i="1"/>
  <c r="Z97" i="1"/>
  <c r="BN97" i="1"/>
  <c r="Z99" i="1"/>
  <c r="BN99" i="1"/>
  <c r="Z101" i="1"/>
  <c r="BN101" i="1"/>
  <c r="Z106" i="1"/>
  <c r="BN106" i="1"/>
  <c r="BP106" i="1"/>
  <c r="Z108" i="1"/>
  <c r="BN108" i="1"/>
  <c r="Y111" i="1"/>
  <c r="Z114" i="1"/>
  <c r="Z116" i="1" s="1"/>
  <c r="BN114" i="1"/>
  <c r="Z120" i="1"/>
  <c r="BN120" i="1"/>
  <c r="Z122" i="1"/>
  <c r="BN122" i="1"/>
  <c r="Z128" i="1"/>
  <c r="Z129" i="1" s="1"/>
  <c r="BN128" i="1"/>
  <c r="Z133" i="1"/>
  <c r="BN133" i="1"/>
  <c r="BP133" i="1"/>
  <c r="Y136" i="1"/>
  <c r="Z139" i="1"/>
  <c r="BN139" i="1"/>
  <c r="Z143" i="1"/>
  <c r="Z145" i="1" s="1"/>
  <c r="BN143" i="1"/>
  <c r="BP143" i="1"/>
  <c r="Y151" i="1"/>
  <c r="Z154" i="1"/>
  <c r="Z156" i="1" s="1"/>
  <c r="BN154" i="1"/>
  <c r="I527" i="1"/>
  <c r="Y163" i="1"/>
  <c r="Z166" i="1"/>
  <c r="BN166" i="1"/>
  <c r="Z168" i="1"/>
  <c r="BN168" i="1"/>
  <c r="Z170" i="1"/>
  <c r="BN170" i="1"/>
  <c r="Z172" i="1"/>
  <c r="BN172" i="1"/>
  <c r="Z178" i="1"/>
  <c r="BN178" i="1"/>
  <c r="J527" i="1"/>
  <c r="Z189" i="1"/>
  <c r="Z190" i="1" s="1"/>
  <c r="BN189" i="1"/>
  <c r="Y190" i="1"/>
  <c r="Z193" i="1"/>
  <c r="Z195" i="1" s="1"/>
  <c r="BN193" i="1"/>
  <c r="BP193" i="1"/>
  <c r="Z199" i="1"/>
  <c r="BN199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Z221" i="1"/>
  <c r="Z223" i="1" s="1"/>
  <c r="BN221" i="1"/>
  <c r="BP221" i="1"/>
  <c r="K527" i="1"/>
  <c r="Y234" i="1"/>
  <c r="BP227" i="1"/>
  <c r="BN227" i="1"/>
  <c r="BP229" i="1"/>
  <c r="BN229" i="1"/>
  <c r="Z229" i="1"/>
  <c r="Z234" i="1" s="1"/>
  <c r="BP233" i="1"/>
  <c r="BN233" i="1"/>
  <c r="Z233" i="1"/>
  <c r="Y235" i="1"/>
  <c r="Y240" i="1"/>
  <c r="BP237" i="1"/>
  <c r="BN237" i="1"/>
  <c r="Z237" i="1"/>
  <c r="Z239" i="1" s="1"/>
  <c r="Y252" i="1"/>
  <c r="BP249" i="1"/>
  <c r="BN249" i="1"/>
  <c r="Z249" i="1"/>
  <c r="L527" i="1"/>
  <c r="BP258" i="1"/>
  <c r="BN258" i="1"/>
  <c r="Z258" i="1"/>
  <c r="Z260" i="1" s="1"/>
  <c r="Y268" i="1"/>
  <c r="Z275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U527" i="1"/>
  <c r="Y379" i="1"/>
  <c r="BP397" i="1"/>
  <c r="BN397" i="1"/>
  <c r="Z397" i="1"/>
  <c r="BP401" i="1"/>
  <c r="BN401" i="1"/>
  <c r="Z401" i="1"/>
  <c r="BP405" i="1"/>
  <c r="BN405" i="1"/>
  <c r="Z405" i="1"/>
  <c r="Y407" i="1"/>
  <c r="Y412" i="1"/>
  <c r="BP409" i="1"/>
  <c r="BN409" i="1"/>
  <c r="Z409" i="1"/>
  <c r="Y411" i="1"/>
  <c r="BP442" i="1"/>
  <c r="BN442" i="1"/>
  <c r="Z442" i="1"/>
  <c r="BP446" i="1"/>
  <c r="BN446" i="1"/>
  <c r="Z446" i="1"/>
  <c r="BP451" i="1"/>
  <c r="BN451" i="1"/>
  <c r="Z451" i="1"/>
  <c r="Y453" i="1"/>
  <c r="Y458" i="1"/>
  <c r="BP455" i="1"/>
  <c r="BN455" i="1"/>
  <c r="Z455" i="1"/>
  <c r="Y459" i="1"/>
  <c r="BP463" i="1"/>
  <c r="BN463" i="1"/>
  <c r="Z463" i="1"/>
  <c r="BP467" i="1"/>
  <c r="BN467" i="1"/>
  <c r="Z467" i="1"/>
  <c r="Y469" i="1"/>
  <c r="Y474" i="1"/>
  <c r="BP471" i="1"/>
  <c r="BN471" i="1"/>
  <c r="Z471" i="1"/>
  <c r="Y475" i="1"/>
  <c r="BP490" i="1"/>
  <c r="BN490" i="1"/>
  <c r="Z490" i="1"/>
  <c r="BP492" i="1"/>
  <c r="BN492" i="1"/>
  <c r="Z492" i="1"/>
  <c r="Y494" i="1"/>
  <c r="Y503" i="1"/>
  <c r="BP501" i="1"/>
  <c r="BN501" i="1"/>
  <c r="Z501" i="1"/>
  <c r="Y504" i="1"/>
  <c r="Y261" i="1"/>
  <c r="M527" i="1"/>
  <c r="Y269" i="1"/>
  <c r="O527" i="1"/>
  <c r="Y276" i="1"/>
  <c r="Y281" i="1"/>
  <c r="R527" i="1"/>
  <c r="Y299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Y378" i="1"/>
  <c r="BP377" i="1"/>
  <c r="BN377" i="1"/>
  <c r="Z377" i="1"/>
  <c r="Y382" i="1"/>
  <c r="BP381" i="1"/>
  <c r="BN381" i="1"/>
  <c r="Z381" i="1"/>
  <c r="Z382" i="1" s="1"/>
  <c r="Y383" i="1"/>
  <c r="Y388" i="1"/>
  <c r="BP385" i="1"/>
  <c r="BN385" i="1"/>
  <c r="Z385" i="1"/>
  <c r="Z387" i="1" s="1"/>
  <c r="BP399" i="1"/>
  <c r="BN399" i="1"/>
  <c r="Z399" i="1"/>
  <c r="BP403" i="1"/>
  <c r="BN403" i="1"/>
  <c r="Z403" i="1"/>
  <c r="BP416" i="1"/>
  <c r="BN416" i="1"/>
  <c r="Z416" i="1"/>
  <c r="Z417" i="1" s="1"/>
  <c r="Y418" i="1"/>
  <c r="Y425" i="1"/>
  <c r="BP420" i="1"/>
  <c r="BN420" i="1"/>
  <c r="Z420" i="1"/>
  <c r="Z424" i="1" s="1"/>
  <c r="Y424" i="1"/>
  <c r="BP440" i="1"/>
  <c r="BN440" i="1"/>
  <c r="Z440" i="1"/>
  <c r="BP444" i="1"/>
  <c r="BN444" i="1"/>
  <c r="Z444" i="1"/>
  <c r="BP448" i="1"/>
  <c r="BN448" i="1"/>
  <c r="Z448" i="1"/>
  <c r="Y345" i="1"/>
  <c r="T527" i="1"/>
  <c r="Y357" i="1"/>
  <c r="V527" i="1"/>
  <c r="Y406" i="1"/>
  <c r="Y417" i="1"/>
  <c r="Y430" i="1"/>
  <c r="Z527" i="1"/>
  <c r="Y452" i="1"/>
  <c r="BP457" i="1"/>
  <c r="BN457" i="1"/>
  <c r="Z457" i="1"/>
  <c r="Y468" i="1"/>
  <c r="BP461" i="1"/>
  <c r="BN461" i="1"/>
  <c r="Z461" i="1"/>
  <c r="BP465" i="1"/>
  <c r="BN465" i="1"/>
  <c r="Z465" i="1"/>
  <c r="BP473" i="1"/>
  <c r="BN473" i="1"/>
  <c r="Z473" i="1"/>
  <c r="Y478" i="1"/>
  <c r="BP477" i="1"/>
  <c r="BN477" i="1"/>
  <c r="Z477" i="1"/>
  <c r="Z478" i="1" s="1"/>
  <c r="Y479" i="1"/>
  <c r="Y493" i="1"/>
  <c r="BP489" i="1"/>
  <c r="BN489" i="1"/>
  <c r="Z489" i="1"/>
  <c r="BP491" i="1"/>
  <c r="BN491" i="1"/>
  <c r="Z491" i="1"/>
  <c r="BP502" i="1"/>
  <c r="BN502" i="1"/>
  <c r="Z502" i="1"/>
  <c r="AB527" i="1"/>
  <c r="Y515" i="1"/>
  <c r="BP514" i="1"/>
  <c r="BN514" i="1"/>
  <c r="Z514" i="1"/>
  <c r="Z515" i="1" s="1"/>
  <c r="Y516" i="1"/>
  <c r="AA527" i="1"/>
  <c r="Z309" i="1" l="1"/>
  <c r="Z411" i="1"/>
  <c r="Z378" i="1"/>
  <c r="Z180" i="1"/>
  <c r="Z140" i="1"/>
  <c r="Z135" i="1"/>
  <c r="Z124" i="1"/>
  <c r="Z86" i="1"/>
  <c r="Z45" i="1"/>
  <c r="Z268" i="1"/>
  <c r="X520" i="1"/>
  <c r="Z206" i="1"/>
  <c r="Z299" i="1"/>
  <c r="Z510" i="1"/>
  <c r="Z486" i="1"/>
  <c r="Z468" i="1"/>
  <c r="Z406" i="1"/>
  <c r="Z174" i="1"/>
  <c r="Z102" i="1"/>
  <c r="Z66" i="1"/>
  <c r="Z356" i="1"/>
  <c r="Z251" i="1"/>
  <c r="Z452" i="1"/>
  <c r="Y519" i="1"/>
  <c r="Y517" i="1"/>
  <c r="Z493" i="1"/>
  <c r="Z503" i="1"/>
  <c r="Z474" i="1"/>
  <c r="Z458" i="1"/>
  <c r="Z323" i="1"/>
  <c r="Z317" i="1"/>
  <c r="Z110" i="1"/>
  <c r="Z93" i="1"/>
  <c r="Z72" i="1"/>
  <c r="Z59" i="1"/>
  <c r="Z32" i="1"/>
  <c r="Z522" i="1" s="1"/>
  <c r="Y521" i="1"/>
  <c r="Y518" i="1"/>
  <c r="Y520" i="1" l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<sst xmlns="http://schemas.openxmlformats.org/spreadsheetml/2006/main" count="2314" uniqueCount="836">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</sst>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15" sqref="AA15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45817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812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Понедельник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5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0.41666666666666669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hidden="1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300</v>
      </c>
      <c r="Y321" s="576">
        <f>IFERROR(IF(X321="",0,CEILING((X321/$H321),1)*$H321),"")</f>
        <v>304.2</v>
      </c>
      <c r="Z321" s="36">
        <f>IFERROR(IF(Y321=0,"",ROUNDUP(Y321/H321,0)*0.01898),"")</f>
        <v>0.74021999999999999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319.96153846153851</v>
      </c>
      <c r="BN321" s="64">
        <f>IFERROR(Y321*I321/H321,"0")</f>
        <v>324.44100000000003</v>
      </c>
      <c r="BO321" s="64">
        <f>IFERROR(1/J321*(X321/H321),"0")</f>
        <v>0.60096153846153844</v>
      </c>
      <c r="BP321" s="64">
        <f>IFERROR(1/J321*(Y321/H321),"0")</f>
        <v>0.609375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38.46153846153846</v>
      </c>
      <c r="Y323" s="577">
        <f>IFERROR(Y320/H320,"0")+IFERROR(Y321/H321,"0")+IFERROR(Y322/H322,"0")</f>
        <v>39</v>
      </c>
      <c r="Z323" s="577">
        <f>IFERROR(IF(Z320="",0,Z320),"0")+IFERROR(IF(Z321="",0,Z321),"0")+IFERROR(IF(Z322="",0,Z322),"0")</f>
        <v>0.74021999999999999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300</v>
      </c>
      <c r="Y324" s="577">
        <f>IFERROR(SUM(Y320:Y322),"0")</f>
        <v>304.2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300</v>
      </c>
      <c r="Y349" s="576">
        <f t="shared" ref="Y349:Y355" si="52">IFERROR(IF(X349="",0,CEILING((X349/$H349),1)*$H349),"")</f>
        <v>300</v>
      </c>
      <c r="Z349" s="36">
        <f>IFERROR(IF(Y349=0,"",ROUNDUP(Y349/H349,0)*0.02175),"")</f>
        <v>0.43499999999999994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309.60000000000002</v>
      </c>
      <c r="BN349" s="64">
        <f t="shared" ref="BN349:BN355" si="54">IFERROR(Y349*I349/H349,"0")</f>
        <v>309.60000000000002</v>
      </c>
      <c r="BO349" s="64">
        <f t="shared" ref="BO349:BO355" si="55">IFERROR(1/J349*(X349/H349),"0")</f>
        <v>0.41666666666666663</v>
      </c>
      <c r="BP349" s="64">
        <f t="shared" ref="BP349:BP355" si="56">IFERROR(1/J349*(Y349/H349),"0")</f>
        <v>0.41666666666666663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20</v>
      </c>
      <c r="Y356" s="577">
        <f>IFERROR(Y349/H349,"0")+IFERROR(Y350/H350,"0")+IFERROR(Y351/H351,"0")+IFERROR(Y352/H352,"0")+IFERROR(Y353/H353,"0")+IFERROR(Y354/H354,"0")+IFERROR(Y355/H355,"0")</f>
        <v>20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0.43499999999999994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300</v>
      </c>
      <c r="Y357" s="577">
        <f>IFERROR(SUM(Y349:Y355),"0")</f>
        <v>300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400</v>
      </c>
      <c r="Y359" s="576">
        <f>IFERROR(IF(X359="",0,CEILING((X359/$H359),1)*$H359),"")</f>
        <v>405</v>
      </c>
      <c r="Z359" s="36">
        <f>IFERROR(IF(Y359=0,"",ROUNDUP(Y359/H359,0)*0.02175),"")</f>
        <v>0.58724999999999994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412.8</v>
      </c>
      <c r="BN359" s="64">
        <f>IFERROR(Y359*I359/H359,"0")</f>
        <v>417.96000000000004</v>
      </c>
      <c r="BO359" s="64">
        <f>IFERROR(1/J359*(X359/H359),"0")</f>
        <v>0.55555555555555558</v>
      </c>
      <c r="BP359" s="64">
        <f>IFERROR(1/J359*(Y359/H359),"0")</f>
        <v>0.5625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26.666666666666668</v>
      </c>
      <c r="Y361" s="577">
        <f>IFERROR(Y359/H359,"0")+IFERROR(Y360/H360,"0")</f>
        <v>27</v>
      </c>
      <c r="Z361" s="577">
        <f>IFERROR(IF(Z359="",0,Z359),"0")+IFERROR(IF(Z360="",0,Z360),"0")</f>
        <v>0.58724999999999994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400</v>
      </c>
      <c r="Y362" s="577">
        <f>IFERROR(SUM(Y359:Y360),"0")</f>
        <v>405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790</v>
      </c>
      <c r="Y385" s="576">
        <f>IFERROR(IF(X385="",0,CEILING((X385/$H385),1)*$H385),"")</f>
        <v>792</v>
      </c>
      <c r="Z385" s="36">
        <f>IFERROR(IF(Y385=0,"",ROUNDUP(Y385/H385,0)*0.01898),"")</f>
        <v>1.6702399999999999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835.55666666666673</v>
      </c>
      <c r="BN385" s="64">
        <f>IFERROR(Y385*I385/H385,"0")</f>
        <v>837.67200000000003</v>
      </c>
      <c r="BO385" s="64">
        <f>IFERROR(1/J385*(X385/H385),"0")</f>
        <v>1.3715277777777777</v>
      </c>
      <c r="BP385" s="64">
        <f>IFERROR(1/J385*(Y385/H385),"0")</f>
        <v>1.375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87.777777777777771</v>
      </c>
      <c r="Y387" s="577">
        <f>IFERROR(Y385/H385,"0")+IFERROR(Y386/H386,"0")</f>
        <v>88</v>
      </c>
      <c r="Z387" s="577">
        <f>IFERROR(IF(Z385="",0,Z385),"0")+IFERROR(IF(Z386="",0,Z386),"0")</f>
        <v>1.6702399999999999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790</v>
      </c>
      <c r="Y388" s="577">
        <f>IFERROR(SUM(Y385:Y386),"0")</f>
        <v>792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400</v>
      </c>
      <c r="Y443" s="576">
        <f t="shared" si="63"/>
        <v>401.28000000000003</v>
      </c>
      <c r="Z443" s="36">
        <f t="shared" si="64"/>
        <v>0.90895999999999999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427.27272727272725</v>
      </c>
      <c r="BN443" s="64">
        <f t="shared" si="66"/>
        <v>428.64</v>
      </c>
      <c r="BO443" s="64">
        <f t="shared" si="67"/>
        <v>0.72843822843822836</v>
      </c>
      <c r="BP443" s="64">
        <f t="shared" si="68"/>
        <v>0.73076923076923084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75.757575757575751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76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0.90895999999999999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400</v>
      </c>
      <c r="Y453" s="577">
        <f>IFERROR(SUM(Y439:Y451),"0")</f>
        <v>401.28000000000003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idden="1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hidden="1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2190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2202.48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2305.1909324009321</v>
      </c>
      <c r="Y518" s="577">
        <f>IFERROR(SUM(BN22:BN514),"0")</f>
        <v>2318.3130000000001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4</v>
      </c>
      <c r="Y519" s="38">
        <f>ROUNDUP(SUM(BP22:BP514),0)</f>
        <v>4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2405.1909324009321</v>
      </c>
      <c r="Y520" s="577">
        <f>GrossWeightTotalR+PalletQtyTotalR*25</f>
        <v>2418.3130000000001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248.66355866355866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250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4.3416700000000006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304.2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705</v>
      </c>
      <c r="U527" s="46">
        <f>IFERROR(Y374*1,"0")+IFERROR(Y375*1,"0")+IFERROR(Y376*1,"0")+IFERROR(Y377*1,"0")+IFERROR(Y381*1,"0")+IFERROR(Y385*1,"0")+IFERROR(Y386*1,"0")+IFERROR(Y390*1,"0")</f>
        <v>792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401.28000000000003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190,00"/>
        <filter val="2 305,19"/>
        <filter val="2 405,19"/>
        <filter val="20,00"/>
        <filter val="248,66"/>
        <filter val="26,67"/>
        <filter val="300,00"/>
        <filter val="38,46"/>
        <filter val="4"/>
        <filter val="400,00"/>
        <filter val="75,76"/>
        <filter val="790,00"/>
        <filter val="87,78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