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970B262-C29E-40D9-B9AC-A21B0CBAF9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F10" i="1"/>
  <c r="J9" i="1"/>
  <c r="F9" i="1"/>
  <c r="A9" i="1"/>
  <c r="A10" i="1" s="1"/>
  <c r="D7" i="1"/>
  <c r="Q6" i="1"/>
  <c r="P2" i="1"/>
  <c r="Z129" i="1" l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Y130" i="1"/>
  <c r="G527" i="1"/>
  <c r="Y136" i="1"/>
  <c r="BP133" i="1"/>
  <c r="BN133" i="1"/>
  <c r="Z133" i="1"/>
  <c r="Z135" i="1" s="1"/>
  <c r="Z156" i="1"/>
  <c r="BP154" i="1"/>
  <c r="BN154" i="1"/>
  <c r="Z154" i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Z323" i="1" s="1"/>
  <c r="Y324" i="1"/>
  <c r="Z337" i="1"/>
  <c r="BP335" i="1"/>
  <c r="BN335" i="1"/>
  <c r="Z335" i="1"/>
  <c r="Y337" i="1"/>
  <c r="BP375" i="1"/>
  <c r="BN375" i="1"/>
  <c r="Z375" i="1"/>
  <c r="Z378" i="1" s="1"/>
  <c r="Y379" i="1"/>
  <c r="F527" i="1"/>
  <c r="H9" i="1"/>
  <c r="Z22" i="1"/>
  <c r="Z23" i="1" s="1"/>
  <c r="BN22" i="1"/>
  <c r="BP22" i="1"/>
  <c r="Y23" i="1"/>
  <c r="X517" i="1"/>
  <c r="Z26" i="1"/>
  <c r="Z32" i="1" s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BP114" i="1"/>
  <c r="BN114" i="1"/>
  <c r="Z114" i="1"/>
  <c r="Z116" i="1" s="1"/>
  <c r="Y125" i="1"/>
  <c r="BP122" i="1"/>
  <c r="BN122" i="1"/>
  <c r="Z122" i="1"/>
  <c r="Z124" i="1" s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Z174" i="1" s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Z223" i="1"/>
  <c r="BP249" i="1"/>
  <c r="BN249" i="1"/>
  <c r="Z249" i="1"/>
  <c r="Z275" i="1"/>
  <c r="BP273" i="1"/>
  <c r="BN273" i="1"/>
  <c r="Z273" i="1"/>
  <c r="O527" i="1"/>
  <c r="Y275" i="1"/>
  <c r="BP350" i="1"/>
  <c r="BN350" i="1"/>
  <c r="Z350" i="1"/>
  <c r="Z356" i="1" s="1"/>
  <c r="Y356" i="1"/>
  <c r="BP354" i="1"/>
  <c r="BN354" i="1"/>
  <c r="Z354" i="1"/>
  <c r="Z42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Z260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Z309" i="1" s="1"/>
  <c r="BP306" i="1"/>
  <c r="BN306" i="1"/>
  <c r="Z306" i="1"/>
  <c r="BP314" i="1"/>
  <c r="BN314" i="1"/>
  <c r="Z314" i="1"/>
  <c r="BP322" i="1"/>
  <c r="BN322" i="1"/>
  <c r="Z322" i="1"/>
  <c r="Z331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Y521" i="1" l="1"/>
  <c r="Y518" i="1"/>
  <c r="Z317" i="1"/>
  <c r="Z452" i="1"/>
  <c r="Z406" i="1"/>
  <c r="Z234" i="1"/>
  <c r="Z468" i="1"/>
  <c r="Z81" i="1"/>
  <c r="Y519" i="1"/>
  <c r="Z218" i="1"/>
  <c r="Z93" i="1"/>
  <c r="Z522" i="1" s="1"/>
  <c r="Y517" i="1"/>
  <c r="Z493" i="1"/>
  <c r="Y520" i="1" l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<sst xmlns="http://schemas.openxmlformats.org/spreadsheetml/2006/main" count="2313" uniqueCount="835">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</sst>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9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393</v>
      </c>
      <c r="Y41" s="576">
        <f>IFERROR(IF(X41="",0,CEILING((X41/$H41),1)*$H41),"")</f>
        <v>399.6</v>
      </c>
      <c r="Z41" s="36">
        <f>IFERROR(IF(Y41=0,"",ROUNDUP(Y41/H41,0)*0.01898),"")</f>
        <v>0.70226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408.82916666666659</v>
      </c>
      <c r="BN41" s="64">
        <f>IFERROR(Y41*I41/H41,"0")</f>
        <v>415.69499999999999</v>
      </c>
      <c r="BO41" s="64">
        <f>IFERROR(1/J41*(X41/H41),"0")</f>
        <v>0.56857638888888884</v>
      </c>
      <c r="BP41" s="64">
        <f>IFERROR(1/J41*(Y41/H41),"0")</f>
        <v>0.578125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88</v>
      </c>
      <c r="Y43" s="576">
        <f>IFERROR(IF(X43="",0,CEILING((X43/$H43),1)*$H43),"")</f>
        <v>88.800000000000011</v>
      </c>
      <c r="Z43" s="36">
        <f>IFERROR(IF(Y43=0,"",ROUNDUP(Y43/H43,0)*0.00902),"")</f>
        <v>0.21648000000000001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92.994594594594602</v>
      </c>
      <c r="BN43" s="64">
        <f>IFERROR(Y43*I43/H43,"0")</f>
        <v>93.840000000000018</v>
      </c>
      <c r="BO43" s="64">
        <f>IFERROR(1/J43*(X43/H43),"0")</f>
        <v>0.18018018018018017</v>
      </c>
      <c r="BP43" s="64">
        <f>IFERROR(1/J43*(Y43/H43),"0")</f>
        <v>0.18181818181818185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60.172672672672668</v>
      </c>
      <c r="Y45" s="577">
        <f>IFERROR(Y41/H41,"0")+IFERROR(Y42/H42,"0")+IFERROR(Y43/H43,"0")+IFERROR(Y44/H44,"0")</f>
        <v>61</v>
      </c>
      <c r="Z45" s="577">
        <f>IFERROR(IF(Z41="",0,Z41),"0")+IFERROR(IF(Z42="",0,Z42),"0")+IFERROR(IF(Z43="",0,Z43),"0")+IFERROR(IF(Z44="",0,Z44),"0")</f>
        <v>0.91874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481</v>
      </c>
      <c r="Y46" s="577">
        <f>IFERROR(SUM(Y41:Y44),"0")</f>
        <v>488.40000000000003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169</v>
      </c>
      <c r="Y53" s="576">
        <f t="shared" ref="Y53:Y58" si="6">IFERROR(IF(X53="",0,CEILING((X53/$H53),1)*$H53),"")</f>
        <v>179.2</v>
      </c>
      <c r="Z53" s="36">
        <f>IFERROR(IF(Y53=0,"",ROUNDUP(Y53/H53,0)*0.01898),"")</f>
        <v>0.30368000000000001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175.56383928571429</v>
      </c>
      <c r="BN53" s="64">
        <f t="shared" ref="BN53:BN58" si="8">IFERROR(Y53*I53/H53,"0")</f>
        <v>186.16</v>
      </c>
      <c r="BO53" s="64">
        <f t="shared" ref="BO53:BO58" si="9">IFERROR(1/J53*(X53/H53),"0")</f>
        <v>0.2357700892857143</v>
      </c>
      <c r="BP53" s="64">
        <f t="shared" ref="BP53:BP58" si="10">IFERROR(1/J53*(Y53/H53),"0")</f>
        <v>0.25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192</v>
      </c>
      <c r="Y54" s="576">
        <f t="shared" si="6"/>
        <v>194.4</v>
      </c>
      <c r="Z54" s="36">
        <f>IFERROR(IF(Y54=0,"",ROUNDUP(Y54/H54,0)*0.01898),"")</f>
        <v>0.34164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199.73333333333332</v>
      </c>
      <c r="BN54" s="64">
        <f t="shared" si="8"/>
        <v>202.22999999999996</v>
      </c>
      <c r="BO54" s="64">
        <f t="shared" si="9"/>
        <v>0.27777777777777773</v>
      </c>
      <c r="BP54" s="64">
        <f t="shared" si="10"/>
        <v>0.28125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100</v>
      </c>
      <c r="Y56" s="576">
        <f t="shared" si="6"/>
        <v>100</v>
      </c>
      <c r="Z56" s="36">
        <f>IFERROR(IF(Y56=0,"",ROUNDUP(Y56/H56,0)*0.00902),"")</f>
        <v>0.22550000000000001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105.25</v>
      </c>
      <c r="BN56" s="64">
        <f t="shared" si="8"/>
        <v>105.25</v>
      </c>
      <c r="BO56" s="64">
        <f t="shared" si="9"/>
        <v>0.18939393939393939</v>
      </c>
      <c r="BP56" s="64">
        <f t="shared" si="10"/>
        <v>0.18939393939393939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57.867063492063494</v>
      </c>
      <c r="Y59" s="577">
        <f>IFERROR(Y53/H53,"0")+IFERROR(Y54/H54,"0")+IFERROR(Y55/H55,"0")+IFERROR(Y56/H56,"0")+IFERROR(Y57/H57,"0")+IFERROR(Y58/H58,"0")</f>
        <v>59</v>
      </c>
      <c r="Z59" s="577">
        <f>IFERROR(IF(Z53="",0,Z53),"0")+IFERROR(IF(Z54="",0,Z54),"0")+IFERROR(IF(Z55="",0,Z55),"0")+IFERROR(IF(Z56="",0,Z56),"0")+IFERROR(IF(Z57="",0,Z57),"0")+IFERROR(IF(Z58="",0,Z58),"0")</f>
        <v>0.87082000000000004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461</v>
      </c>
      <c r="Y60" s="577">
        <f>IFERROR(SUM(Y53:Y58),"0")</f>
        <v>473.6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323</v>
      </c>
      <c r="Y62" s="576">
        <f>IFERROR(IF(X62="",0,CEILING((X62/$H62),1)*$H62),"")</f>
        <v>324</v>
      </c>
      <c r="Z62" s="36">
        <f>IFERROR(IF(Y62=0,"",ROUNDUP(Y62/H62,0)*0.01898),"")</f>
        <v>0.56940000000000002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336.00972222222219</v>
      </c>
      <c r="BN62" s="64">
        <f>IFERROR(Y62*I62/H62,"0")</f>
        <v>337.04999999999995</v>
      </c>
      <c r="BO62" s="64">
        <f>IFERROR(1/J62*(X62/H62),"0")</f>
        <v>0.4673032407407407</v>
      </c>
      <c r="BP62" s="64">
        <f>IFERROR(1/J62*(Y62/H62),"0")</f>
        <v>0.46874999999999994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29.907407407407405</v>
      </c>
      <c r="Y66" s="577">
        <f>IFERROR(Y62/H62,"0")+IFERROR(Y63/H63,"0")+IFERROR(Y64/H64,"0")+IFERROR(Y65/H65,"0")</f>
        <v>29.999999999999996</v>
      </c>
      <c r="Z66" s="577">
        <f>IFERROR(IF(Z62="",0,Z62),"0")+IFERROR(IF(Z63="",0,Z63),"0")+IFERROR(IF(Z64="",0,Z64),"0")+IFERROR(IF(Z65="",0,Z65),"0")</f>
        <v>0.56940000000000002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323</v>
      </c>
      <c r="Y67" s="577">
        <f>IFERROR(SUM(Y62:Y65),"0")</f>
        <v>324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75</v>
      </c>
      <c r="Y76" s="576">
        <f t="shared" si="11"/>
        <v>75.600000000000009</v>
      </c>
      <c r="Z76" s="36">
        <f>IFERROR(IF(Y76=0,"",ROUNDUP(Y76/H76,0)*0.01898),"")</f>
        <v>0.17082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78.883928571428584</v>
      </c>
      <c r="BN76" s="64">
        <f t="shared" si="13"/>
        <v>79.515000000000015</v>
      </c>
      <c r="BO76" s="64">
        <f t="shared" si="14"/>
        <v>0.13950892857142858</v>
      </c>
      <c r="BP76" s="64">
        <f t="shared" si="15"/>
        <v>0.140625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8.9285714285714288</v>
      </c>
      <c r="Y81" s="577">
        <f>IFERROR(Y75/H75,"0")+IFERROR(Y76/H76,"0")+IFERROR(Y77/H77,"0")+IFERROR(Y78/H78,"0")+IFERROR(Y79/H79,"0")+IFERROR(Y80/H80,"0")</f>
        <v>9</v>
      </c>
      <c r="Z81" s="577">
        <f>IFERROR(IF(Z75="",0,Z75),"0")+IFERROR(IF(Z76="",0,Z76),"0")+IFERROR(IF(Z77="",0,Z77),"0")+IFERROR(IF(Z78="",0,Z78),"0")+IFERROR(IF(Z79="",0,Z79),"0")+IFERROR(IF(Z80="",0,Z80),"0")</f>
        <v>0.17082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75</v>
      </c>
      <c r="Y82" s="577">
        <f>IFERROR(SUM(Y75:Y80),"0")</f>
        <v>75.600000000000009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78</v>
      </c>
      <c r="Y84" s="576">
        <f>IFERROR(IF(X84="",0,CEILING((X84/$H84),1)*$H84),"")</f>
        <v>78</v>
      </c>
      <c r="Z84" s="36">
        <f>IFERROR(IF(Y84=0,"",ROUNDUP(Y84/H84,0)*0.01898),"")</f>
        <v>0.1898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82.35</v>
      </c>
      <c r="BN84" s="64">
        <f>IFERROR(Y84*I84/H84,"0")</f>
        <v>82.35</v>
      </c>
      <c r="BO84" s="64">
        <f>IFERROR(1/J84*(X84/H84),"0")</f>
        <v>0.15625</v>
      </c>
      <c r="BP84" s="64">
        <f>IFERROR(1/J84*(Y84/H84),"0")</f>
        <v>0.15625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15</v>
      </c>
      <c r="Y85" s="576">
        <f>IFERROR(IF(X85="",0,CEILING((X85/$H85),1)*$H85),"")</f>
        <v>16.8</v>
      </c>
      <c r="Z85" s="36">
        <f>IFERROR(IF(Y85=0,"",ROUNDUP(Y85/H85,0)*0.00902),"")</f>
        <v>6.3140000000000002E-2</v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16.3125</v>
      </c>
      <c r="BN85" s="64">
        <f>IFERROR(Y85*I85/H85,"0")</f>
        <v>18.27</v>
      </c>
      <c r="BO85" s="64">
        <f>IFERROR(1/J85*(X85/H85),"0")</f>
        <v>4.7348484848484848E-2</v>
      </c>
      <c r="BP85" s="64">
        <f>IFERROR(1/J85*(Y85/H85),"0")</f>
        <v>5.3030303030303039E-2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16.25</v>
      </c>
      <c r="Y86" s="577">
        <f>IFERROR(Y84/H84,"0")+IFERROR(Y85/H85,"0")</f>
        <v>17</v>
      </c>
      <c r="Z86" s="577">
        <f>IFERROR(IF(Z84="",0,Z84),"0")+IFERROR(IF(Z85="",0,Z85),"0")</f>
        <v>0.25294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93</v>
      </c>
      <c r="Y87" s="577">
        <f>IFERROR(SUM(Y84:Y85),"0")</f>
        <v>94.8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857</v>
      </c>
      <c r="Y90" s="576">
        <f>IFERROR(IF(X90="",0,CEILING((X90/$H90),1)*$H90),"")</f>
        <v>864</v>
      </c>
      <c r="Z90" s="36">
        <f>IFERROR(IF(Y90=0,"",ROUNDUP(Y90/H90,0)*0.01898),"")</f>
        <v>1.5184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891.51805555555541</v>
      </c>
      <c r="BN90" s="64">
        <f>IFERROR(Y90*I90/H90,"0")</f>
        <v>898.79999999999984</v>
      </c>
      <c r="BO90" s="64">
        <f>IFERROR(1/J90*(X90/H90),"0")</f>
        <v>1.2398726851851851</v>
      </c>
      <c r="BP90" s="64">
        <f>IFERROR(1/J90*(Y90/H90),"0")</f>
        <v>1.25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45</v>
      </c>
      <c r="Y92" s="576">
        <f>IFERROR(IF(X92="",0,CEILING((X92/$H92),1)*$H92),"")</f>
        <v>45</v>
      </c>
      <c r="Z92" s="36">
        <f>IFERROR(IF(Y92=0,"",ROUNDUP(Y92/H92,0)*0.00902),"")</f>
        <v>9.0200000000000002E-2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47.099999999999994</v>
      </c>
      <c r="BN92" s="64">
        <f>IFERROR(Y92*I92/H92,"0")</f>
        <v>47.099999999999994</v>
      </c>
      <c r="BO92" s="64">
        <f>IFERROR(1/J92*(X92/H92),"0")</f>
        <v>7.575757575757576E-2</v>
      </c>
      <c r="BP92" s="64">
        <f>IFERROR(1/J92*(Y92/H92),"0")</f>
        <v>7.575757575757576E-2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89.351851851851848</v>
      </c>
      <c r="Y93" s="577">
        <f>IFERROR(Y90/H90,"0")+IFERROR(Y91/H91,"0")+IFERROR(Y92/H92,"0")</f>
        <v>90</v>
      </c>
      <c r="Z93" s="577">
        <f>IFERROR(IF(Z90="",0,Z90),"0")+IFERROR(IF(Z91="",0,Z91),"0")+IFERROR(IF(Z92="",0,Z92),"0")</f>
        <v>1.6086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902</v>
      </c>
      <c r="Y94" s="577">
        <f>IFERROR(SUM(Y90:Y92),"0")</f>
        <v>909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120</v>
      </c>
      <c r="Y96" s="576">
        <f t="shared" ref="Y96:Y101" si="16">IFERROR(IF(X96="",0,CEILING((X96/$H96),1)*$H96),"")</f>
        <v>121.5</v>
      </c>
      <c r="Z96" s="36">
        <f>IFERROR(IF(Y96=0,"",ROUNDUP(Y96/H96,0)*0.01898),"")</f>
        <v>0.28470000000000001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127.6888888888889</v>
      </c>
      <c r="BN96" s="64">
        <f t="shared" ref="BN96:BN101" si="18">IFERROR(Y96*I96/H96,"0")</f>
        <v>129.285</v>
      </c>
      <c r="BO96" s="64">
        <f t="shared" ref="BO96:BO101" si="19">IFERROR(1/J96*(X96/H96),"0")</f>
        <v>0.23148148148148148</v>
      </c>
      <c r="BP96" s="64">
        <f t="shared" ref="BP96:BP101" si="20">IFERROR(1/J96*(Y96/H96),"0")</f>
        <v>0.234375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93</v>
      </c>
      <c r="Y100" s="576">
        <f t="shared" si="16"/>
        <v>94.5</v>
      </c>
      <c r="Z100" s="36">
        <f>IFERROR(IF(Y100=0,"",ROUNDUP(Y100/H100,0)*0.00651),"")</f>
        <v>0.22785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101.67999999999999</v>
      </c>
      <c r="BN100" s="64">
        <f t="shared" si="18"/>
        <v>103.32</v>
      </c>
      <c r="BO100" s="64">
        <f t="shared" si="19"/>
        <v>0.18925518925518925</v>
      </c>
      <c r="BP100" s="64">
        <f t="shared" si="20"/>
        <v>0.19230769230769232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49.25925925925926</v>
      </c>
      <c r="Y102" s="577">
        <f>IFERROR(Y96/H96,"0")+IFERROR(Y97/H97,"0")+IFERROR(Y98/H98,"0")+IFERROR(Y99/H99,"0")+IFERROR(Y100/H100,"0")+IFERROR(Y101/H101,"0")</f>
        <v>50</v>
      </c>
      <c r="Z102" s="577">
        <f>IFERROR(IF(Z96="",0,Z96),"0")+IFERROR(IF(Z97="",0,Z97),"0")+IFERROR(IF(Z98="",0,Z98),"0")+IFERROR(IF(Z99="",0,Z99),"0")+IFERROR(IF(Z100="",0,Z100),"0")+IFERROR(IF(Z101="",0,Z101),"0")</f>
        <v>0.51255000000000006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213</v>
      </c>
      <c r="Y103" s="577">
        <f>IFERROR(SUM(Y96:Y101),"0")</f>
        <v>216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1019</v>
      </c>
      <c r="Y106" s="576">
        <f>IFERROR(IF(X106="",0,CEILING((X106/$H106),1)*$H106),"")</f>
        <v>1026</v>
      </c>
      <c r="Z106" s="36">
        <f>IFERROR(IF(Y106=0,"",ROUNDUP(Y106/H106,0)*0.01898),"")</f>
        <v>1.8030999999999999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1060.0430555555556</v>
      </c>
      <c r="BN106" s="64">
        <f>IFERROR(Y106*I106/H106,"0")</f>
        <v>1067.3249999999998</v>
      </c>
      <c r="BO106" s="64">
        <f>IFERROR(1/J106*(X106/H106),"0")</f>
        <v>1.4742476851851851</v>
      </c>
      <c r="BP106" s="64">
        <f>IFERROR(1/J106*(Y106/H106),"0")</f>
        <v>1.484375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92</v>
      </c>
      <c r="Y108" s="576">
        <f>IFERROR(IF(X108="",0,CEILING((X108/$H108),1)*$H108),"")</f>
        <v>94.5</v>
      </c>
      <c r="Z108" s="36">
        <f>IFERROR(IF(Y108=0,"",ROUNDUP(Y108/H108,0)*0.00902),"")</f>
        <v>0.18942000000000001</v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96.293333333333337</v>
      </c>
      <c r="BN108" s="64">
        <f>IFERROR(Y108*I108/H108,"0")</f>
        <v>98.91</v>
      </c>
      <c r="BO108" s="64">
        <f>IFERROR(1/J108*(X108/H108),"0")</f>
        <v>0.15488215488215487</v>
      </c>
      <c r="BP108" s="64">
        <f>IFERROR(1/J108*(Y108/H108),"0")</f>
        <v>0.15909090909090909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114.79629629629629</v>
      </c>
      <c r="Y110" s="577">
        <f>IFERROR(Y106/H106,"0")+IFERROR(Y107/H107,"0")+IFERROR(Y108/H108,"0")+IFERROR(Y109/H109,"0")</f>
        <v>116</v>
      </c>
      <c r="Z110" s="577">
        <f>IFERROR(IF(Z106="",0,Z106),"0")+IFERROR(IF(Z107="",0,Z107),"0")+IFERROR(IF(Z108="",0,Z108),"0")+IFERROR(IF(Z109="",0,Z109),"0")</f>
        <v>1.9925199999999998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1111</v>
      </c>
      <c r="Y111" s="577">
        <f>IFERROR(SUM(Y106:Y109),"0")</f>
        <v>1120.5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18</v>
      </c>
      <c r="Y113" s="576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18.724999999999998</v>
      </c>
      <c r="BN113" s="64">
        <f>IFERROR(Y113*I113/H113,"0")</f>
        <v>22.47</v>
      </c>
      <c r="BO113" s="64">
        <f>IFERROR(1/J113*(X113/H113),"0")</f>
        <v>2.6041666666666664E-2</v>
      </c>
      <c r="BP113" s="64">
        <f>IFERROR(1/J113*(Y113/H113),"0")</f>
        <v>3.125E-2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1.6666666666666665</v>
      </c>
      <c r="Y116" s="577">
        <f>IFERROR(Y113/H113,"0")+IFERROR(Y114/H114,"0")+IFERROR(Y115/H115,"0")</f>
        <v>2</v>
      </c>
      <c r="Z116" s="577">
        <f>IFERROR(IF(Z113="",0,Z113),"0")+IFERROR(IF(Z114="",0,Z114),"0")+IFERROR(IF(Z115="",0,Z115),"0")</f>
        <v>3.7960000000000001E-2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18</v>
      </c>
      <c r="Y117" s="577">
        <f>IFERROR(SUM(Y113:Y115),"0")</f>
        <v>21.6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265</v>
      </c>
      <c r="Y120" s="576">
        <f>IFERROR(IF(X120="",0,CEILING((X120/$H120),1)*$H120),"")</f>
        <v>267.3</v>
      </c>
      <c r="Z120" s="36">
        <f>IFERROR(IF(Y120=0,"",ROUNDUP(Y120/H120,0)*0.01898),"")</f>
        <v>0.62634000000000001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281.7833333333333</v>
      </c>
      <c r="BN120" s="64">
        <f>IFERROR(Y120*I120/H120,"0")</f>
        <v>284.22899999999998</v>
      </c>
      <c r="BO120" s="64">
        <f>IFERROR(1/J120*(X120/H120),"0")</f>
        <v>0.51118827160493829</v>
      </c>
      <c r="BP120" s="64">
        <f>IFERROR(1/J120*(Y120/H120),"0")</f>
        <v>0.515625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125</v>
      </c>
      <c r="Y122" s="576">
        <f>IFERROR(IF(X122="",0,CEILING((X122/$H122),1)*$H122),"")</f>
        <v>126.9</v>
      </c>
      <c r="Z122" s="36">
        <f>IFERROR(IF(Y122=0,"",ROUNDUP(Y122/H122,0)*0.00651),"")</f>
        <v>0.30597000000000002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136.66666666666666</v>
      </c>
      <c r="BN122" s="64">
        <f>IFERROR(Y122*I122/H122,"0")</f>
        <v>138.744</v>
      </c>
      <c r="BO122" s="64">
        <f>IFERROR(1/J122*(X122/H122),"0")</f>
        <v>0.25437525437525438</v>
      </c>
      <c r="BP122" s="64">
        <f>IFERROR(1/J122*(Y122/H122),"0")</f>
        <v>0.25824175824175827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79.012345679012341</v>
      </c>
      <c r="Y124" s="577">
        <f>IFERROR(Y119/H119,"0")+IFERROR(Y120/H120,"0")+IFERROR(Y121/H121,"0")+IFERROR(Y122/H122,"0")+IFERROR(Y123/H123,"0")</f>
        <v>80</v>
      </c>
      <c r="Z124" s="577">
        <f>IFERROR(IF(Z119="",0,Z119),"0")+IFERROR(IF(Z120="",0,Z120),"0")+IFERROR(IF(Z121="",0,Z121),"0")+IFERROR(IF(Z122="",0,Z122),"0")+IFERROR(IF(Z123="",0,Z123),"0")</f>
        <v>0.93230999999999997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390</v>
      </c>
      <c r="Y125" s="577">
        <f>IFERROR(SUM(Y119:Y123),"0")</f>
        <v>394.20000000000005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82</v>
      </c>
      <c r="Y167" s="576">
        <f t="shared" si="21"/>
        <v>84</v>
      </c>
      <c r="Z167" s="36">
        <f>IFERROR(IF(Y167=0,"",ROUNDUP(Y167/H167,0)*0.00902),"")</f>
        <v>0.1804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86.1</v>
      </c>
      <c r="BN167" s="64">
        <f t="shared" si="23"/>
        <v>88.199999999999989</v>
      </c>
      <c r="BO167" s="64">
        <f t="shared" si="24"/>
        <v>0.1479076479076479</v>
      </c>
      <c r="BP167" s="64">
        <f t="shared" si="25"/>
        <v>0.15151515151515152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148</v>
      </c>
      <c r="Y168" s="576">
        <f t="shared" si="21"/>
        <v>149.1</v>
      </c>
      <c r="Z168" s="36">
        <f>IFERROR(IF(Y168=0,"",ROUNDUP(Y168/H168,0)*0.00502),"")</f>
        <v>0.35642000000000001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157.16190476190476</v>
      </c>
      <c r="BN168" s="64">
        <f t="shared" si="23"/>
        <v>158.32999999999998</v>
      </c>
      <c r="BO168" s="64">
        <f t="shared" si="24"/>
        <v>0.30118030118030115</v>
      </c>
      <c r="BP168" s="64">
        <f t="shared" si="25"/>
        <v>0.30341880341880345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40</v>
      </c>
      <c r="Y170" s="576">
        <f t="shared" si="21"/>
        <v>41.4</v>
      </c>
      <c r="Z170" s="36">
        <f>IFERROR(IF(Y170=0,"",ROUNDUP(Y170/H170,0)*0.00502),"")</f>
        <v>0.11546000000000001</v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42.888888888888893</v>
      </c>
      <c r="BN170" s="64">
        <f t="shared" si="23"/>
        <v>44.39</v>
      </c>
      <c r="BO170" s="64">
        <f t="shared" si="24"/>
        <v>9.4966761633428307E-2</v>
      </c>
      <c r="BP170" s="64">
        <f t="shared" si="25"/>
        <v>9.8290598290598302E-2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280</v>
      </c>
      <c r="Y171" s="576">
        <f t="shared" si="21"/>
        <v>281.40000000000003</v>
      </c>
      <c r="Z171" s="36">
        <f>IFERROR(IF(Y171=0,"",ROUNDUP(Y171/H171,0)*0.00502),"")</f>
        <v>0.67268000000000006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293.33333333333331</v>
      </c>
      <c r="BN171" s="64">
        <f t="shared" si="23"/>
        <v>294.80000000000007</v>
      </c>
      <c r="BO171" s="64">
        <f t="shared" si="24"/>
        <v>0.56980056980056981</v>
      </c>
      <c r="BP171" s="64">
        <f t="shared" si="25"/>
        <v>0.57264957264957272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245.55555555555551</v>
      </c>
      <c r="Y174" s="577">
        <f>IFERROR(Y165/H165,"0")+IFERROR(Y166/H166,"0")+IFERROR(Y167/H167,"0")+IFERROR(Y168/H168,"0")+IFERROR(Y169/H169,"0")+IFERROR(Y170/H170,"0")+IFERROR(Y171/H171,"0")+IFERROR(Y172/H172,"0")+IFERROR(Y173/H173,"0")</f>
        <v>248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1.3249600000000001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550</v>
      </c>
      <c r="Y175" s="577">
        <f>IFERROR(SUM(Y165:Y173),"0")</f>
        <v>555.90000000000009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64</v>
      </c>
      <c r="Y194" s="576">
        <f>IFERROR(IF(X194="",0,CEILING((X194/$H194),1)*$H194),"")</f>
        <v>65.100000000000009</v>
      </c>
      <c r="Z194" s="36">
        <f>IFERROR(IF(Y194=0,"",ROUNDUP(Y194/H194,0)*0.00651),"")</f>
        <v>0.20181000000000002</v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69.48571428571428</v>
      </c>
      <c r="BN194" s="64">
        <f>IFERROR(Y194*I194/H194,"0")</f>
        <v>70.679999999999993</v>
      </c>
      <c r="BO194" s="64">
        <f>IFERROR(1/J194*(X194/H194),"0")</f>
        <v>0.16745159602302459</v>
      </c>
      <c r="BP194" s="64">
        <f>IFERROR(1/J194*(Y194/H194),"0")</f>
        <v>0.17032967032967036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30.476190476190474</v>
      </c>
      <c r="Y195" s="577">
        <f>IFERROR(Y193/H193,"0")+IFERROR(Y194/H194,"0")</f>
        <v>31.000000000000004</v>
      </c>
      <c r="Z195" s="577">
        <f>IFERROR(IF(Z193="",0,Z193),"0")+IFERROR(IF(Z194="",0,Z194),"0")</f>
        <v>0.20181000000000002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64</v>
      </c>
      <c r="Y196" s="577">
        <f>IFERROR(SUM(Y193:Y194),"0")</f>
        <v>65.100000000000009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71</v>
      </c>
      <c r="Y198" s="576">
        <f t="shared" ref="Y198:Y205" si="26">IFERROR(IF(X198="",0,CEILING((X198/$H198),1)*$H198),"")</f>
        <v>75.600000000000009</v>
      </c>
      <c r="Z198" s="36">
        <f>IFERROR(IF(Y198=0,"",ROUNDUP(Y198/H198,0)*0.00902),"")</f>
        <v>0.12628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73.761111111111106</v>
      </c>
      <c r="BN198" s="64">
        <f t="shared" ref="BN198:BN205" si="28">IFERROR(Y198*I198/H198,"0")</f>
        <v>78.540000000000006</v>
      </c>
      <c r="BO198" s="64">
        <f t="shared" ref="BO198:BO205" si="29">IFERROR(1/J198*(X198/H198),"0")</f>
        <v>9.9607182940516265E-2</v>
      </c>
      <c r="BP198" s="64">
        <f t="shared" ref="BP198:BP205" si="30">IFERROR(1/J198*(Y198/H198),"0")</f>
        <v>0.10606060606060606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87</v>
      </c>
      <c r="Y201" s="576">
        <f t="shared" si="26"/>
        <v>91.800000000000011</v>
      </c>
      <c r="Z201" s="36">
        <f>IFERROR(IF(Y201=0,"",ROUNDUP(Y201/H201,0)*0.00902),"")</f>
        <v>0.15334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90.38333333333334</v>
      </c>
      <c r="BN201" s="64">
        <f t="shared" si="28"/>
        <v>95.37</v>
      </c>
      <c r="BO201" s="64">
        <f t="shared" si="29"/>
        <v>0.12205387205387205</v>
      </c>
      <c r="BP201" s="64">
        <f t="shared" si="30"/>
        <v>0.12878787878787878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57</v>
      </c>
      <c r="Y202" s="576">
        <f t="shared" si="26"/>
        <v>57.6</v>
      </c>
      <c r="Z202" s="36">
        <f>IFERROR(IF(Y202=0,"",ROUNDUP(Y202/H202,0)*0.00502),"")</f>
        <v>0.16064000000000001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61.11666666666666</v>
      </c>
      <c r="BN202" s="64">
        <f t="shared" si="28"/>
        <v>61.759999999999991</v>
      </c>
      <c r="BO202" s="64">
        <f t="shared" si="29"/>
        <v>0.13532763532763534</v>
      </c>
      <c r="BP202" s="64">
        <f t="shared" si="30"/>
        <v>0.13675213675213677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43</v>
      </c>
      <c r="Y203" s="576">
        <f t="shared" si="26"/>
        <v>43.2</v>
      </c>
      <c r="Z203" s="36">
        <f>IFERROR(IF(Y203=0,"",ROUNDUP(Y203/H203,0)*0.00502),"")</f>
        <v>0.12048</v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45.388888888888893</v>
      </c>
      <c r="BN203" s="64">
        <f t="shared" si="28"/>
        <v>45.6</v>
      </c>
      <c r="BO203" s="64">
        <f t="shared" si="29"/>
        <v>0.10208926875593544</v>
      </c>
      <c r="BP203" s="64">
        <f t="shared" si="30"/>
        <v>0.10256410256410257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39</v>
      </c>
      <c r="Y205" s="576">
        <f t="shared" si="26"/>
        <v>39.6</v>
      </c>
      <c r="Z205" s="36">
        <f>IFERROR(IF(Y205=0,"",ROUNDUP(Y205/H205,0)*0.00502),"")</f>
        <v>0.11044000000000001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41.166666666666664</v>
      </c>
      <c r="BN205" s="64">
        <f t="shared" si="28"/>
        <v>41.8</v>
      </c>
      <c r="BO205" s="64">
        <f t="shared" si="29"/>
        <v>9.2592592592592601E-2</v>
      </c>
      <c r="BP205" s="64">
        <f t="shared" si="30"/>
        <v>9.401709401709403E-2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106.48148148148148</v>
      </c>
      <c r="Y206" s="577">
        <f>IFERROR(Y198/H198,"0")+IFERROR(Y199/H199,"0")+IFERROR(Y200/H200,"0")+IFERROR(Y201/H201,"0")+IFERROR(Y202/H202,"0")+IFERROR(Y203/H203,"0")+IFERROR(Y204/H204,"0")+IFERROR(Y205/H205,"0")</f>
        <v>109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0.67118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297</v>
      </c>
      <c r="Y207" s="577">
        <f>IFERROR(SUM(Y198:Y205),"0")</f>
        <v>307.80000000000007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181</v>
      </c>
      <c r="Y212" s="576">
        <f t="shared" si="31"/>
        <v>182.4</v>
      </c>
      <c r="Z212" s="36">
        <f t="shared" ref="Z212:Z217" si="36">IFERROR(IF(Y212=0,"",ROUNDUP(Y212/H212,0)*0.00651),"")</f>
        <v>0.49476000000000003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201.36250000000001</v>
      </c>
      <c r="BN212" s="64">
        <f t="shared" si="33"/>
        <v>202.92</v>
      </c>
      <c r="BO212" s="64">
        <f t="shared" si="34"/>
        <v>0.41437728937728946</v>
      </c>
      <c r="BP212" s="64">
        <f t="shared" si="35"/>
        <v>0.4175824175824176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555</v>
      </c>
      <c r="Y214" s="576">
        <f t="shared" si="31"/>
        <v>556.79999999999995</v>
      </c>
      <c r="Z214" s="36">
        <f t="shared" si="36"/>
        <v>1.5103200000000001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613.27500000000009</v>
      </c>
      <c r="BN214" s="64">
        <f t="shared" si="33"/>
        <v>615.26400000000001</v>
      </c>
      <c r="BO214" s="64">
        <f t="shared" si="34"/>
        <v>1.2706043956043958</v>
      </c>
      <c r="BP214" s="64">
        <f t="shared" si="35"/>
        <v>1.2747252747252749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316</v>
      </c>
      <c r="Y215" s="576">
        <f t="shared" si="31"/>
        <v>316.8</v>
      </c>
      <c r="Z215" s="36">
        <f t="shared" si="36"/>
        <v>0.85931999999999997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349.18</v>
      </c>
      <c r="BN215" s="64">
        <f t="shared" si="33"/>
        <v>350.06400000000008</v>
      </c>
      <c r="BO215" s="64">
        <f t="shared" si="34"/>
        <v>0.72344322344322365</v>
      </c>
      <c r="BP215" s="64">
        <f t="shared" si="35"/>
        <v>0.72527472527472536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111</v>
      </c>
      <c r="Y216" s="576">
        <f t="shared" si="31"/>
        <v>112.8</v>
      </c>
      <c r="Z216" s="36">
        <f t="shared" si="36"/>
        <v>0.30597000000000002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122.65500000000002</v>
      </c>
      <c r="BN216" s="64">
        <f t="shared" si="33"/>
        <v>124.64400000000001</v>
      </c>
      <c r="BO216" s="64">
        <f t="shared" si="34"/>
        <v>0.25412087912087916</v>
      </c>
      <c r="BP216" s="64">
        <f t="shared" si="35"/>
        <v>0.25824175824175827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99</v>
      </c>
      <c r="Y217" s="576">
        <f t="shared" si="31"/>
        <v>100.8</v>
      </c>
      <c r="Z217" s="36">
        <f t="shared" si="36"/>
        <v>0.27342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109.6425</v>
      </c>
      <c r="BN217" s="64">
        <f t="shared" si="33"/>
        <v>111.63600000000001</v>
      </c>
      <c r="BO217" s="64">
        <f t="shared" si="34"/>
        <v>0.22664835164835168</v>
      </c>
      <c r="BP217" s="64">
        <f t="shared" si="35"/>
        <v>0.23076923076923078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525.83333333333337</v>
      </c>
      <c r="Y218" s="577">
        <f>IFERROR(Y209/H209,"0")+IFERROR(Y210/H210,"0")+IFERROR(Y211/H211,"0")+IFERROR(Y212/H212,"0")+IFERROR(Y213/H213,"0")+IFERROR(Y214/H214,"0")+IFERROR(Y215/H215,"0")+IFERROR(Y216/H216,"0")+IFERROR(Y217/H217,"0")</f>
        <v>529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3.4437899999999999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1262</v>
      </c>
      <c r="Y219" s="577">
        <f>IFERROR(SUM(Y209:Y217),"0")</f>
        <v>1269.5999999999999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12</v>
      </c>
      <c r="Y221" s="576">
        <f>IFERROR(IF(X221="",0,CEILING((X221/$H221),1)*$H221),"")</f>
        <v>12</v>
      </c>
      <c r="Z221" s="36">
        <f>IFERROR(IF(Y221=0,"",ROUNDUP(Y221/H221,0)*0.00651),"")</f>
        <v>3.2550000000000003E-2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13.260000000000002</v>
      </c>
      <c r="BN221" s="64">
        <f>IFERROR(Y221*I221/H221,"0")</f>
        <v>13.260000000000002</v>
      </c>
      <c r="BO221" s="64">
        <f>IFERROR(1/J221*(X221/H221),"0")</f>
        <v>2.7472527472527476E-2</v>
      </c>
      <c r="BP221" s="64">
        <f>IFERROR(1/J221*(Y221/H221),"0")</f>
        <v>2.7472527472527476E-2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40</v>
      </c>
      <c r="Y222" s="576">
        <f>IFERROR(IF(X222="",0,CEILING((X222/$H222),1)*$H222),"")</f>
        <v>40.799999999999997</v>
      </c>
      <c r="Z222" s="36">
        <f>IFERROR(IF(Y222=0,"",ROUNDUP(Y222/H222,0)*0.00651),"")</f>
        <v>0.11067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44.20000000000001</v>
      </c>
      <c r="BN222" s="64">
        <f>IFERROR(Y222*I222/H222,"0")</f>
        <v>45.084000000000003</v>
      </c>
      <c r="BO222" s="64">
        <f>IFERROR(1/J222*(X222/H222),"0")</f>
        <v>9.1575091575091583E-2</v>
      </c>
      <c r="BP222" s="64">
        <f>IFERROR(1/J222*(Y222/H222),"0")</f>
        <v>9.3406593406593408E-2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21.666666666666668</v>
      </c>
      <c r="Y223" s="577">
        <f>IFERROR(Y221/H221,"0")+IFERROR(Y222/H222,"0")</f>
        <v>22</v>
      </c>
      <c r="Z223" s="577">
        <f>IFERROR(IF(Z221="",0,Z221),"0")+IFERROR(IF(Z222="",0,Z222),"0")</f>
        <v>0.14322000000000001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52</v>
      </c>
      <c r="Y224" s="577">
        <f>IFERROR(SUM(Y221:Y222),"0")</f>
        <v>52.8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102</v>
      </c>
      <c r="Y273" s="576">
        <f>IFERROR(IF(X273="",0,CEILING((X273/$H273),1)*$H273),"")</f>
        <v>103.2</v>
      </c>
      <c r="Z273" s="36">
        <f>IFERROR(IF(Y273=0,"",ROUNDUP(Y273/H273,0)*0.00651),"")</f>
        <v>0.27993000000000001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112.71000000000001</v>
      </c>
      <c r="BN273" s="64">
        <f>IFERROR(Y273*I273/H273,"0")</f>
        <v>114.03600000000003</v>
      </c>
      <c r="BO273" s="64">
        <f>IFERROR(1/J273*(X273/H273),"0")</f>
        <v>0.23351648351648355</v>
      </c>
      <c r="BP273" s="64">
        <f>IFERROR(1/J273*(Y273/H273),"0")</f>
        <v>0.23626373626373628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150</v>
      </c>
      <c r="Y274" s="576">
        <f>IFERROR(IF(X274="",0,CEILING((X274/$H274),1)*$H274),"")</f>
        <v>151.19999999999999</v>
      </c>
      <c r="Z274" s="36">
        <f>IFERROR(IF(Y274=0,"",ROUNDUP(Y274/H274,0)*0.00651),"")</f>
        <v>0.41012999999999999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161.25</v>
      </c>
      <c r="BN274" s="64">
        <f>IFERROR(Y274*I274/H274,"0")</f>
        <v>162.54000000000002</v>
      </c>
      <c r="BO274" s="64">
        <f>IFERROR(1/J274*(X274/H274),"0")</f>
        <v>0.34340659340659341</v>
      </c>
      <c r="BP274" s="64">
        <f>IFERROR(1/J274*(Y274/H274),"0")</f>
        <v>0.3461538461538462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105</v>
      </c>
      <c r="Y275" s="577">
        <f>IFERROR(Y272/H272,"0")+IFERROR(Y273/H273,"0")+IFERROR(Y274/H274,"0")</f>
        <v>106</v>
      </c>
      <c r="Z275" s="577">
        <f>IFERROR(IF(Z272="",0,Z272),"0")+IFERROR(IF(Z273="",0,Z273),"0")+IFERROR(IF(Z274="",0,Z274),"0")</f>
        <v>0.69006000000000001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252</v>
      </c>
      <c r="Y276" s="577">
        <f>IFERROR(SUM(Y272:Y274),"0")</f>
        <v>254.39999999999998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20</v>
      </c>
      <c r="Y308" s="576">
        <f t="shared" si="47"/>
        <v>21.6</v>
      </c>
      <c r="Z308" s="36">
        <f>IFERROR(IF(Y308=0,"",ROUNDUP(Y308/H308,0)*0.00651),"")</f>
        <v>7.8119999999999995E-2</v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22.533333333333335</v>
      </c>
      <c r="BN308" s="64">
        <f t="shared" si="49"/>
        <v>24.335999999999999</v>
      </c>
      <c r="BO308" s="64">
        <f t="shared" si="50"/>
        <v>6.1050061050061055E-2</v>
      </c>
      <c r="BP308" s="64">
        <f t="shared" si="51"/>
        <v>6.5934065934065936E-2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11.111111111111111</v>
      </c>
      <c r="Y309" s="577">
        <f>IFERROR(Y302/H302,"0")+IFERROR(Y303/H303,"0")+IFERROR(Y304/H304,"0")+IFERROR(Y305/H305,"0")+IFERROR(Y306/H306,"0")+IFERROR(Y307/H307,"0")+IFERROR(Y308/H308,"0")</f>
        <v>12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7.8119999999999995E-2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20</v>
      </c>
      <c r="Y310" s="577">
        <f>IFERROR(SUM(Y302:Y308),"0")</f>
        <v>21.6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218</v>
      </c>
      <c r="Y320" s="576">
        <f>IFERROR(IF(X320="",0,CEILING((X320/$H320),1)*$H320),"")</f>
        <v>218.4</v>
      </c>
      <c r="Z320" s="36">
        <f>IFERROR(IF(Y320=0,"",ROUNDUP(Y320/H320,0)*0.01898),"")</f>
        <v>0.49348000000000003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231.46928571428572</v>
      </c>
      <c r="BN320" s="64">
        <f>IFERROR(Y320*I320/H320,"0")</f>
        <v>231.89400000000001</v>
      </c>
      <c r="BO320" s="64">
        <f>IFERROR(1/J320*(X320/H320),"0")</f>
        <v>0.40550595238095238</v>
      </c>
      <c r="BP320" s="64">
        <f>IFERROR(1/J320*(Y320/H320),"0")</f>
        <v>0.40625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295</v>
      </c>
      <c r="Y321" s="576">
        <f>IFERROR(IF(X321="",0,CEILING((X321/$H321),1)*$H321),"")</f>
        <v>296.39999999999998</v>
      </c>
      <c r="Z321" s="36">
        <f>IFERROR(IF(Y321=0,"",ROUNDUP(Y321/H321,0)*0.01898),"")</f>
        <v>0.72123999999999999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314.62884615384621</v>
      </c>
      <c r="BN321" s="64">
        <f>IFERROR(Y321*I321/H321,"0")</f>
        <v>316.12200000000001</v>
      </c>
      <c r="BO321" s="64">
        <f>IFERROR(1/J321*(X321/H321),"0")</f>
        <v>0.59094551282051289</v>
      </c>
      <c r="BP321" s="64">
        <f>IFERROR(1/J321*(Y321/H321),"0")</f>
        <v>0.59375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97</v>
      </c>
      <c r="Y322" s="576">
        <f>IFERROR(IF(X322="",0,CEILING((X322/$H322),1)*$H322),"")</f>
        <v>100.80000000000001</v>
      </c>
      <c r="Z322" s="36">
        <f>IFERROR(IF(Y322=0,"",ROUNDUP(Y322/H322,0)*0.01898),"")</f>
        <v>0.22776000000000002</v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102.99321428571429</v>
      </c>
      <c r="BN322" s="64">
        <f>IFERROR(Y322*I322/H322,"0")</f>
        <v>107.02800000000001</v>
      </c>
      <c r="BO322" s="64">
        <f>IFERROR(1/J322*(X322/H322),"0")</f>
        <v>0.18043154761904762</v>
      </c>
      <c r="BP322" s="64">
        <f>IFERROR(1/J322*(Y322/H322),"0")</f>
        <v>0.1875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75.320512820512832</v>
      </c>
      <c r="Y323" s="577">
        <f>IFERROR(Y320/H320,"0")+IFERROR(Y321/H321,"0")+IFERROR(Y322/H322,"0")</f>
        <v>76</v>
      </c>
      <c r="Z323" s="577">
        <f>IFERROR(IF(Z320="",0,Z320),"0")+IFERROR(IF(Z321="",0,Z321),"0")+IFERROR(IF(Z322="",0,Z322),"0")</f>
        <v>1.44248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610</v>
      </c>
      <c r="Y324" s="577">
        <f>IFERROR(SUM(Y320:Y322),"0")</f>
        <v>615.59999999999991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7</v>
      </c>
      <c r="Y329" s="576">
        <f>IFERROR(IF(X329="",0,CEILING((X329/$H329),1)*$H329),"")</f>
        <v>7.6499999999999995</v>
      </c>
      <c r="Z329" s="36">
        <f>IFERROR(IF(Y329=0,"",ROUNDUP(Y329/H329,0)*0.00651),"")</f>
        <v>1.9529999999999999E-2</v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8.1117647058823543</v>
      </c>
      <c r="BN329" s="64">
        <f>IFERROR(Y329*I329/H329,"0")</f>
        <v>8.8650000000000002</v>
      </c>
      <c r="BO329" s="64">
        <f>IFERROR(1/J329*(X329/H329),"0")</f>
        <v>1.508295625942685E-2</v>
      </c>
      <c r="BP329" s="64">
        <f>IFERROR(1/J329*(Y329/H329),"0")</f>
        <v>1.6483516483516484E-2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8</v>
      </c>
      <c r="Y330" s="576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9.0352941176470587</v>
      </c>
      <c r="BN330" s="64">
        <f>IFERROR(Y330*I330/H330,"0")</f>
        <v>11.52</v>
      </c>
      <c r="BO330" s="64">
        <f>IFERROR(1/J330*(X330/H330),"0")</f>
        <v>1.7237664296487831E-2</v>
      </c>
      <c r="BP330" s="64">
        <f>IFERROR(1/J330*(Y330/H330),"0")</f>
        <v>2.197802197802198E-2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5.882352941176471</v>
      </c>
      <c r="Y331" s="577">
        <f>IFERROR(Y326/H326,"0")+IFERROR(Y327/H327,"0")+IFERROR(Y328/H328,"0")+IFERROR(Y329/H329,"0")+IFERROR(Y330/H330,"0")</f>
        <v>7</v>
      </c>
      <c r="Z331" s="577">
        <f>IFERROR(IF(Z326="",0,Z326),"0")+IFERROR(IF(Z327="",0,Z327),"0")+IFERROR(IF(Z328="",0,Z328),"0")+IFERROR(IF(Z329="",0,Z329),"0")+IFERROR(IF(Z330="",0,Z330),"0")</f>
        <v>4.5569999999999999E-2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15</v>
      </c>
      <c r="Y332" s="577">
        <f>IFERROR(SUM(Y326:Y330),"0")</f>
        <v>17.849999999999998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871</v>
      </c>
      <c r="Y349" s="576">
        <f t="shared" ref="Y349:Y355" si="52">IFERROR(IF(X349="",0,CEILING((X349/$H349),1)*$H349),"")</f>
        <v>885</v>
      </c>
      <c r="Z349" s="36">
        <f>IFERROR(IF(Y349=0,"",ROUNDUP(Y349/H349,0)*0.02175),"")</f>
        <v>1.28325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898.87199999999996</v>
      </c>
      <c r="BN349" s="64">
        <f t="shared" ref="BN349:BN355" si="54">IFERROR(Y349*I349/H349,"0")</f>
        <v>913.32</v>
      </c>
      <c r="BO349" s="64">
        <f t="shared" ref="BO349:BO355" si="55">IFERROR(1/J349*(X349/H349),"0")</f>
        <v>1.2097222222222221</v>
      </c>
      <c r="BP349" s="64">
        <f t="shared" ref="BP349:BP355" si="56">IFERROR(1/J349*(Y349/H349),"0")</f>
        <v>1.2291666666666665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863</v>
      </c>
      <c r="Y350" s="576">
        <f t="shared" si="52"/>
        <v>870</v>
      </c>
      <c r="Z350" s="36">
        <f>IFERROR(IF(Y350=0,"",ROUNDUP(Y350/H350,0)*0.02175),"")</f>
        <v>1.2614999999999998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890.61599999999999</v>
      </c>
      <c r="BN350" s="64">
        <f t="shared" si="54"/>
        <v>897.84</v>
      </c>
      <c r="BO350" s="64">
        <f t="shared" si="55"/>
        <v>1.1986111111111111</v>
      </c>
      <c r="BP350" s="64">
        <f t="shared" si="56"/>
        <v>1.2083333333333333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880</v>
      </c>
      <c r="Y351" s="576">
        <f t="shared" si="52"/>
        <v>885</v>
      </c>
      <c r="Z351" s="36">
        <f>IFERROR(IF(Y351=0,"",ROUNDUP(Y351/H351,0)*0.02175),"")</f>
        <v>1.28325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908.16</v>
      </c>
      <c r="BN351" s="64">
        <f t="shared" si="54"/>
        <v>913.32</v>
      </c>
      <c r="BO351" s="64">
        <f t="shared" si="55"/>
        <v>1.2222222222222221</v>
      </c>
      <c r="BP351" s="64">
        <f t="shared" si="56"/>
        <v>1.2291666666666665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1225</v>
      </c>
      <c r="Y352" s="576">
        <f t="shared" si="52"/>
        <v>1230</v>
      </c>
      <c r="Z352" s="36">
        <f>IFERROR(IF(Y352=0,"",ROUNDUP(Y352/H352,0)*0.02175),"")</f>
        <v>1.7834999999999999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1264.2</v>
      </c>
      <c r="BN352" s="64">
        <f t="shared" si="54"/>
        <v>1269.3600000000001</v>
      </c>
      <c r="BO352" s="64">
        <f t="shared" si="55"/>
        <v>1.7013888888888888</v>
      </c>
      <c r="BP352" s="64">
        <f t="shared" si="56"/>
        <v>1.7083333333333333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255.93333333333334</v>
      </c>
      <c r="Y356" s="577">
        <f>IFERROR(Y349/H349,"0")+IFERROR(Y350/H350,"0")+IFERROR(Y351/H351,"0")+IFERROR(Y352/H352,"0")+IFERROR(Y353/H353,"0")+IFERROR(Y354/H354,"0")+IFERROR(Y355/H355,"0")</f>
        <v>258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5.6114999999999995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3839</v>
      </c>
      <c r="Y357" s="577">
        <f>IFERROR(SUM(Y349:Y355),"0")</f>
        <v>3870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908</v>
      </c>
      <c r="Y359" s="576">
        <f>IFERROR(IF(X359="",0,CEILING((X359/$H359),1)*$H359),"")</f>
        <v>915</v>
      </c>
      <c r="Z359" s="36">
        <f>IFERROR(IF(Y359=0,"",ROUNDUP(Y359/H359,0)*0.02175),"")</f>
        <v>1.3267499999999999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937.05600000000004</v>
      </c>
      <c r="BN359" s="64">
        <f>IFERROR(Y359*I359/H359,"0")</f>
        <v>944.28000000000009</v>
      </c>
      <c r="BO359" s="64">
        <f>IFERROR(1/J359*(X359/H359),"0")</f>
        <v>1.2611111111111111</v>
      </c>
      <c r="BP359" s="64">
        <f>IFERROR(1/J359*(Y359/H359),"0")</f>
        <v>1.2708333333333333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60.533333333333331</v>
      </c>
      <c r="Y361" s="577">
        <f>IFERROR(Y359/H359,"0")+IFERROR(Y360/H360,"0")</f>
        <v>61</v>
      </c>
      <c r="Z361" s="577">
        <f>IFERROR(IF(Z359="",0,Z359),"0")+IFERROR(IF(Z360="",0,Z360),"0")</f>
        <v>1.3267499999999999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908</v>
      </c>
      <c r="Y362" s="577">
        <f>IFERROR(SUM(Y359:Y360),"0")</f>
        <v>915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96</v>
      </c>
      <c r="Y369" s="576">
        <f>IFERROR(IF(X369="",0,CEILING((X369/$H369),1)*$H369),"")</f>
        <v>99</v>
      </c>
      <c r="Z369" s="36">
        <f>IFERROR(IF(Y369=0,"",ROUNDUP(Y369/H369,0)*0.01898),"")</f>
        <v>0.20877999999999999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101.536</v>
      </c>
      <c r="BN369" s="64">
        <f>IFERROR(Y369*I369/H369,"0")</f>
        <v>104.709</v>
      </c>
      <c r="BO369" s="64">
        <f>IFERROR(1/J369*(X369/H369),"0")</f>
        <v>0.16666666666666666</v>
      </c>
      <c r="BP369" s="64">
        <f>IFERROR(1/J369*(Y369/H369),"0")</f>
        <v>0.171875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10.666666666666666</v>
      </c>
      <c r="Y370" s="577">
        <f>IFERROR(Y369/H369,"0")</f>
        <v>11</v>
      </c>
      <c r="Z370" s="577">
        <f>IFERROR(IF(Z369="",0,Z369),"0")</f>
        <v>0.20877999999999999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96</v>
      </c>
      <c r="Y371" s="577">
        <f>IFERROR(SUM(Y369:Y369),"0")</f>
        <v>99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1133</v>
      </c>
      <c r="Y385" s="576">
        <f>IFERROR(IF(X385="",0,CEILING((X385/$H385),1)*$H385),"")</f>
        <v>1134</v>
      </c>
      <c r="Z385" s="36">
        <f>IFERROR(IF(Y385=0,"",ROUNDUP(Y385/H385,0)*0.01898),"")</f>
        <v>2.3914800000000001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1198.3363333333334</v>
      </c>
      <c r="BN385" s="64">
        <f>IFERROR(Y385*I385/H385,"0")</f>
        <v>1199.394</v>
      </c>
      <c r="BO385" s="64">
        <f>IFERROR(1/J385*(X385/H385),"0")</f>
        <v>1.9670138888888888</v>
      </c>
      <c r="BP385" s="64">
        <f>IFERROR(1/J385*(Y385/H385),"0")</f>
        <v>1.96875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125.88888888888889</v>
      </c>
      <c r="Y387" s="577">
        <f>IFERROR(Y385/H385,"0")+IFERROR(Y386/H386,"0")</f>
        <v>126</v>
      </c>
      <c r="Z387" s="577">
        <f>IFERROR(IF(Z385="",0,Z385),"0")+IFERROR(IF(Z386="",0,Z386),"0")</f>
        <v>2.3914800000000001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1133</v>
      </c>
      <c r="Y388" s="577">
        <f>IFERROR(SUM(Y385:Y386),"0")</f>
        <v>1134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2</v>
      </c>
      <c r="Y404" s="576">
        <f t="shared" si="57"/>
        <v>2.1</v>
      </c>
      <c r="Z404" s="36">
        <f t="shared" si="62"/>
        <v>5.0200000000000002E-3</v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2.1238095238095238</v>
      </c>
      <c r="BN404" s="64">
        <f t="shared" si="59"/>
        <v>2.23</v>
      </c>
      <c r="BO404" s="64">
        <f t="shared" si="60"/>
        <v>4.0700040700040706E-3</v>
      </c>
      <c r="BP404" s="64">
        <f t="shared" si="61"/>
        <v>4.2735042735042739E-3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0.95238095238095233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1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5.0200000000000002E-3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2</v>
      </c>
      <c r="Y407" s="577">
        <f>IFERROR(SUM(Y396:Y405),"0")</f>
        <v>2.1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42</v>
      </c>
      <c r="Y440" s="576">
        <f t="shared" si="63"/>
        <v>42.24</v>
      </c>
      <c r="Z440" s="36">
        <f t="shared" si="64"/>
        <v>9.5680000000000001E-2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44.86363636363636</v>
      </c>
      <c r="BN440" s="64">
        <f t="shared" si="66"/>
        <v>45.12</v>
      </c>
      <c r="BO440" s="64">
        <f t="shared" si="67"/>
        <v>7.6486013986013984E-2</v>
      </c>
      <c r="BP440" s="64">
        <f t="shared" si="68"/>
        <v>7.6923076923076927E-2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499</v>
      </c>
      <c r="Y441" s="576">
        <f t="shared" si="63"/>
        <v>501.6</v>
      </c>
      <c r="Z441" s="36">
        <f t="shared" si="64"/>
        <v>1.1362000000000001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533.02272727272714</v>
      </c>
      <c r="BN441" s="64">
        <f t="shared" si="66"/>
        <v>535.79999999999995</v>
      </c>
      <c r="BO441" s="64">
        <f t="shared" si="67"/>
        <v>0.90872668997668993</v>
      </c>
      <c r="BP441" s="64">
        <f t="shared" si="68"/>
        <v>0.91346153846153855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679</v>
      </c>
      <c r="Y443" s="576">
        <f t="shared" si="63"/>
        <v>681.12</v>
      </c>
      <c r="Z443" s="36">
        <f t="shared" si="64"/>
        <v>1.54284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725.2954545454545</v>
      </c>
      <c r="BN443" s="64">
        <f t="shared" si="66"/>
        <v>727.56</v>
      </c>
      <c r="BO443" s="64">
        <f t="shared" si="67"/>
        <v>1.2365238927738929</v>
      </c>
      <c r="BP443" s="64">
        <f t="shared" si="68"/>
        <v>1.2403846153846154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60</v>
      </c>
      <c r="Y446" s="576">
        <f t="shared" si="63"/>
        <v>61.2</v>
      </c>
      <c r="Z446" s="36">
        <f>IFERROR(IF(Y446=0,"",ROUNDUP(Y446/H446,0)*0.00902),"")</f>
        <v>0.15334</v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63.5</v>
      </c>
      <c r="BN446" s="64">
        <f t="shared" si="66"/>
        <v>64.77000000000001</v>
      </c>
      <c r="BO446" s="64">
        <f t="shared" si="67"/>
        <v>0.12626262626262627</v>
      </c>
      <c r="BP446" s="64">
        <f t="shared" si="68"/>
        <v>0.12878787878787878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247.72727272727272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249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2.9280600000000003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1280</v>
      </c>
      <c r="Y453" s="577">
        <f>IFERROR(SUM(Y439:Y451),"0")</f>
        <v>1286.1600000000001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449</v>
      </c>
      <c r="Y455" s="576">
        <f>IFERROR(IF(X455="",0,CEILING((X455/$H455),1)*$H455),"")</f>
        <v>454.08000000000004</v>
      </c>
      <c r="Z455" s="36">
        <f>IFERROR(IF(Y455=0,"",ROUNDUP(Y455/H455,0)*0.01196),"")</f>
        <v>1.0285599999999999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479.61363636363626</v>
      </c>
      <c r="BN455" s="64">
        <f>IFERROR(Y455*I455/H455,"0")</f>
        <v>485.03999999999996</v>
      </c>
      <c r="BO455" s="64">
        <f>IFERROR(1/J455*(X455/H455),"0")</f>
        <v>0.81767191142191142</v>
      </c>
      <c r="BP455" s="64">
        <f>IFERROR(1/J455*(Y455/H455),"0")</f>
        <v>0.82692307692307698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60</v>
      </c>
      <c r="Y457" s="576">
        <f>IFERROR(IF(X457="",0,CEILING((X457/$H457),1)*$H457),"")</f>
        <v>62.4</v>
      </c>
      <c r="Z457" s="36">
        <f>IFERROR(IF(Y457=0,"",ROUNDUP(Y457/H457,0)*0.00902),"")</f>
        <v>0.11726</v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86.625</v>
      </c>
      <c r="BN457" s="64">
        <f>IFERROR(Y457*I457/H457,"0")</f>
        <v>90.089999999999989</v>
      </c>
      <c r="BO457" s="64">
        <f>IFERROR(1/J457*(X457/H457),"0")</f>
        <v>9.4696969696969696E-2</v>
      </c>
      <c r="BP457" s="64">
        <f>IFERROR(1/J457*(Y457/H457),"0")</f>
        <v>9.8484848484848481E-2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97.537878787878782</v>
      </c>
      <c r="Y458" s="577">
        <f>IFERROR(Y455/H455,"0")+IFERROR(Y456/H456,"0")+IFERROR(Y457/H457,"0")</f>
        <v>99</v>
      </c>
      <c r="Z458" s="577">
        <f>IFERROR(IF(Z455="",0,Z455),"0")+IFERROR(IF(Z456="",0,Z456),"0")+IFERROR(IF(Z457="",0,Z457),"0")</f>
        <v>1.1458199999999998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509</v>
      </c>
      <c r="Y459" s="577">
        <f>IFERROR(SUM(Y455:Y457),"0")</f>
        <v>516.48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64</v>
      </c>
      <c r="Y461" s="576">
        <f t="shared" ref="Y461:Y467" si="69">IFERROR(IF(X461="",0,CEILING((X461/$H461),1)*$H461),"")</f>
        <v>68.64</v>
      </c>
      <c r="Z461" s="36">
        <f>IFERROR(IF(Y461=0,"",ROUNDUP(Y461/H461,0)*0.01196),"")</f>
        <v>0.15548000000000001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68.36363636363636</v>
      </c>
      <c r="BN461" s="64">
        <f t="shared" ref="BN461:BN467" si="71">IFERROR(Y461*I461/H461,"0")</f>
        <v>73.319999999999993</v>
      </c>
      <c r="BO461" s="64">
        <f t="shared" ref="BO461:BO467" si="72">IFERROR(1/J461*(X461/H461),"0")</f>
        <v>0.11655011655011656</v>
      </c>
      <c r="BP461" s="64">
        <f t="shared" ref="BP461:BP467" si="73">IFERROR(1/J461*(Y461/H461),"0")</f>
        <v>0.125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306</v>
      </c>
      <c r="Y462" s="576">
        <f t="shared" si="69"/>
        <v>306.24</v>
      </c>
      <c r="Z462" s="36">
        <f>IFERROR(IF(Y462=0,"",ROUNDUP(Y462/H462,0)*0.01196),"")</f>
        <v>0.69367999999999996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326.86363636363632</v>
      </c>
      <c r="BN462" s="64">
        <f t="shared" si="71"/>
        <v>327.12</v>
      </c>
      <c r="BO462" s="64">
        <f t="shared" si="72"/>
        <v>0.55725524475524479</v>
      </c>
      <c r="BP462" s="64">
        <f t="shared" si="73"/>
        <v>0.55769230769230771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284</v>
      </c>
      <c r="Y463" s="576">
        <f t="shared" si="69"/>
        <v>285.12</v>
      </c>
      <c r="Z463" s="36">
        <f>IFERROR(IF(Y463=0,"",ROUNDUP(Y463/H463,0)*0.01196),"")</f>
        <v>0.64583999999999997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303.36363636363637</v>
      </c>
      <c r="BN463" s="64">
        <f t="shared" si="71"/>
        <v>304.55999999999995</v>
      </c>
      <c r="BO463" s="64">
        <f t="shared" si="72"/>
        <v>0.51719114219114215</v>
      </c>
      <c r="BP463" s="64">
        <f t="shared" si="73"/>
        <v>0.51923076923076927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123.86363636363636</v>
      </c>
      <c r="Y468" s="577">
        <f>IFERROR(Y461/H461,"0")+IFERROR(Y462/H462,"0")+IFERROR(Y463/H463,"0")+IFERROR(Y464/H464,"0")+IFERROR(Y465/H465,"0")+IFERROR(Y466/H466,"0")+IFERROR(Y467/H467,"0")</f>
        <v>125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1.4949999999999999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654</v>
      </c>
      <c r="Y469" s="577">
        <f>IFERROR(SUM(Y461:Y467),"0")</f>
        <v>660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15610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15761.09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16466.930170748015</v>
      </c>
      <c r="Y518" s="577">
        <f>IFERROR(SUM(BN22:BN514),"0")</f>
        <v>16627.059000000005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27</v>
      </c>
      <c r="Y519" s="38">
        <f>ROUNDUP(SUM(BP22:BP514),0)</f>
        <v>27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17141.930170748015</v>
      </c>
      <c r="Y520" s="577">
        <f>GrossWeightTotalR+PalletQtyTotalR*25</f>
        <v>17302.059000000005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2557.6427301932204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2584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31.020260000000004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488.40000000000003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968</v>
      </c>
      <c r="E527" s="46">
        <f>IFERROR(Y90*1,"0")+IFERROR(Y91*1,"0")+IFERROR(Y92*1,"0")+IFERROR(Y96*1,"0")+IFERROR(Y97*1,"0")+IFERROR(Y98*1,"0")+IFERROR(Y99*1,"0")+IFERROR(Y100*1,"0")+IFERROR(Y101*1,"0")</f>
        <v>1125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1536.3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555.90000000000009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1695.2999999999997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254.39999999999998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655.05000000000007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4884</v>
      </c>
      <c r="U527" s="46">
        <f>IFERROR(Y374*1,"0")+IFERROR(Y375*1,"0")+IFERROR(Y376*1,"0")+IFERROR(Y377*1,"0")+IFERROR(Y381*1,"0")+IFERROR(Y385*1,"0")+IFERROR(Y386*1,"0")+IFERROR(Y390*1,"0")</f>
        <v>1134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2.1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2462.6400000000003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2025-06-06T08:00:51Z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