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E971116A-DBA1-4A05-A43D-27D395ED87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5" i="1" l="1"/>
  <c r="W35" i="1" s="1"/>
  <c r="AL35" i="1" s="1"/>
  <c r="U8" i="1"/>
  <c r="W8" i="1" s="1"/>
  <c r="AL8" i="1" s="1"/>
  <c r="U12" i="1"/>
  <c r="W12" i="1" s="1"/>
  <c r="AL12" i="1" s="1"/>
  <c r="U13" i="1"/>
  <c r="W13" i="1" s="1"/>
  <c r="AL13" i="1" s="1"/>
  <c r="U14" i="1"/>
  <c r="W14" i="1" s="1"/>
  <c r="AL14" i="1" s="1"/>
  <c r="U15" i="1"/>
  <c r="W15" i="1" s="1"/>
  <c r="AL15" i="1" s="1"/>
  <c r="U16" i="1"/>
  <c r="U18" i="1"/>
  <c r="W18" i="1" s="1"/>
  <c r="AL18" i="1" s="1"/>
  <c r="U19" i="1"/>
  <c r="W19" i="1" s="1"/>
  <c r="AL19" i="1" s="1"/>
  <c r="U20" i="1"/>
  <c r="W20" i="1" s="1"/>
  <c r="AL20" i="1" s="1"/>
  <c r="U23" i="1"/>
  <c r="U24" i="1"/>
  <c r="W24" i="1" s="1"/>
  <c r="AL24" i="1" s="1"/>
  <c r="U25" i="1"/>
  <c r="W25" i="1" s="1"/>
  <c r="AL25" i="1" s="1"/>
  <c r="U26" i="1"/>
  <c r="W26" i="1" s="1"/>
  <c r="AL26" i="1" s="1"/>
  <c r="U27" i="1"/>
  <c r="W27" i="1" s="1"/>
  <c r="AL27" i="1" s="1"/>
  <c r="U29" i="1"/>
  <c r="W29" i="1" s="1"/>
  <c r="AL29" i="1" s="1"/>
  <c r="U30" i="1"/>
  <c r="W30" i="1" s="1"/>
  <c r="AL30" i="1" s="1"/>
  <c r="U31" i="1"/>
  <c r="W31" i="1" s="1"/>
  <c r="AL31" i="1" s="1"/>
  <c r="U32" i="1"/>
  <c r="W32" i="1" s="1"/>
  <c r="AL32" i="1" s="1"/>
  <c r="U33" i="1"/>
  <c r="W33" i="1" s="1"/>
  <c r="AL33" i="1" s="1"/>
  <c r="U37" i="1"/>
  <c r="W37" i="1" s="1"/>
  <c r="AL37" i="1" s="1"/>
  <c r="U38" i="1"/>
  <c r="W38" i="1" s="1"/>
  <c r="AL38" i="1" s="1"/>
  <c r="U41" i="1"/>
  <c r="W41" i="1" s="1"/>
  <c r="AL41" i="1" s="1"/>
  <c r="U46" i="1"/>
  <c r="W46" i="1" s="1"/>
  <c r="AL46" i="1" s="1"/>
  <c r="U47" i="1"/>
  <c r="W47" i="1" s="1"/>
  <c r="AL47" i="1" s="1"/>
  <c r="U48" i="1"/>
  <c r="W48" i="1" s="1"/>
  <c r="AL48" i="1" s="1"/>
  <c r="U52" i="1"/>
  <c r="W52" i="1" s="1"/>
  <c r="AL52" i="1" s="1"/>
  <c r="U53" i="1"/>
  <c r="W53" i="1" s="1"/>
  <c r="AL53" i="1" s="1"/>
  <c r="U54" i="1"/>
  <c r="W54" i="1" s="1"/>
  <c r="AL54" i="1" s="1"/>
  <c r="U55" i="1"/>
  <c r="W55" i="1" s="1"/>
  <c r="AL55" i="1" s="1"/>
  <c r="U56" i="1"/>
  <c r="W56" i="1" s="1"/>
  <c r="AL56" i="1" s="1"/>
  <c r="U57" i="1"/>
  <c r="W57" i="1" s="1"/>
  <c r="AL57" i="1" s="1"/>
  <c r="U63" i="1"/>
  <c r="W63" i="1" s="1"/>
  <c r="AL63" i="1" s="1"/>
  <c r="U64" i="1"/>
  <c r="W64" i="1" s="1"/>
  <c r="AL64" i="1" s="1"/>
  <c r="U65" i="1"/>
  <c r="W65" i="1" s="1"/>
  <c r="AL65" i="1" s="1"/>
  <c r="U66" i="1"/>
  <c r="W66" i="1" s="1"/>
  <c r="AL66" i="1" s="1"/>
  <c r="U67" i="1"/>
  <c r="W67" i="1" s="1"/>
  <c r="AL67" i="1" s="1"/>
  <c r="U69" i="1"/>
  <c r="W69" i="1" s="1"/>
  <c r="AL69" i="1" s="1"/>
  <c r="U71" i="1"/>
  <c r="W71" i="1" s="1"/>
  <c r="AL71" i="1" s="1"/>
  <c r="U72" i="1"/>
  <c r="W72" i="1" s="1"/>
  <c r="AL72" i="1" s="1"/>
  <c r="U74" i="1"/>
  <c r="W74" i="1" s="1"/>
  <c r="AL74" i="1" s="1"/>
  <c r="U76" i="1"/>
  <c r="W76" i="1" s="1"/>
  <c r="AL76" i="1" s="1"/>
  <c r="U77" i="1"/>
  <c r="W77" i="1" s="1"/>
  <c r="AL77" i="1" s="1"/>
  <c r="U78" i="1"/>
  <c r="W78" i="1" s="1"/>
  <c r="AL78" i="1" s="1"/>
  <c r="U79" i="1"/>
  <c r="W79" i="1" s="1"/>
  <c r="AL79" i="1" s="1"/>
  <c r="U80" i="1"/>
  <c r="W80" i="1" s="1"/>
  <c r="AL80" i="1" s="1"/>
  <c r="U84" i="1"/>
  <c r="W84" i="1" s="1"/>
  <c r="AL84" i="1" s="1"/>
  <c r="U87" i="1"/>
  <c r="W87" i="1" s="1"/>
  <c r="AL87" i="1" s="1"/>
  <c r="U88" i="1"/>
  <c r="W88" i="1" s="1"/>
  <c r="AL88" i="1" s="1"/>
  <c r="U90" i="1"/>
  <c r="W90" i="1" s="1"/>
  <c r="AL90" i="1" s="1"/>
  <c r="U91" i="1"/>
  <c r="W91" i="1" s="1"/>
  <c r="AL91" i="1" s="1"/>
  <c r="U92" i="1"/>
  <c r="W92" i="1" s="1"/>
  <c r="AL92" i="1" s="1"/>
  <c r="U93" i="1"/>
  <c r="W93" i="1" s="1"/>
  <c r="AL93" i="1" s="1"/>
  <c r="U95" i="1"/>
  <c r="W95" i="1" s="1"/>
  <c r="AL95" i="1" s="1"/>
  <c r="U96" i="1"/>
  <c r="W96" i="1" s="1"/>
  <c r="AL96" i="1" s="1"/>
  <c r="U97" i="1"/>
  <c r="W97" i="1" s="1"/>
  <c r="AL97" i="1" s="1"/>
  <c r="U98" i="1"/>
  <c r="W98" i="1" s="1"/>
  <c r="AL98" i="1" s="1"/>
  <c r="U6" i="1"/>
  <c r="W6" i="1" s="1"/>
  <c r="AL6" i="1" s="1"/>
  <c r="M7" i="1" l="1"/>
  <c r="S7" i="1" s="1"/>
  <c r="M8" i="1"/>
  <c r="S8" i="1" s="1"/>
  <c r="M9" i="1"/>
  <c r="S9" i="1" s="1"/>
  <c r="M10" i="1"/>
  <c r="S10" i="1" s="1"/>
  <c r="M11" i="1"/>
  <c r="S11" i="1" s="1"/>
  <c r="M12" i="1"/>
  <c r="S12" i="1" s="1"/>
  <c r="AA12" i="1" s="1"/>
  <c r="M13" i="1"/>
  <c r="S13" i="1" s="1"/>
  <c r="M14" i="1"/>
  <c r="S14" i="1" s="1"/>
  <c r="AA14" i="1" s="1"/>
  <c r="M15" i="1"/>
  <c r="S15" i="1" s="1"/>
  <c r="AA15" i="1" s="1"/>
  <c r="M16" i="1"/>
  <c r="S16" i="1" s="1"/>
  <c r="M17" i="1"/>
  <c r="S17" i="1" s="1"/>
  <c r="M18" i="1"/>
  <c r="S18" i="1" s="1"/>
  <c r="AA18" i="1" s="1"/>
  <c r="M19" i="1"/>
  <c r="S19" i="1" s="1"/>
  <c r="AA19" i="1" s="1"/>
  <c r="M20" i="1"/>
  <c r="S20" i="1" s="1"/>
  <c r="AA20" i="1" s="1"/>
  <c r="M21" i="1"/>
  <c r="S21" i="1" s="1"/>
  <c r="V21" i="1" s="1"/>
  <c r="M22" i="1"/>
  <c r="S22" i="1" s="1"/>
  <c r="V22" i="1" s="1"/>
  <c r="M23" i="1"/>
  <c r="S23" i="1" s="1"/>
  <c r="M24" i="1"/>
  <c r="S24" i="1" s="1"/>
  <c r="AA24" i="1" s="1"/>
  <c r="M25" i="1"/>
  <c r="S25" i="1" s="1"/>
  <c r="M26" i="1"/>
  <c r="S26" i="1" s="1"/>
  <c r="AA26" i="1" s="1"/>
  <c r="M27" i="1"/>
  <c r="S27" i="1" s="1"/>
  <c r="AA27" i="1" s="1"/>
  <c r="M28" i="1"/>
  <c r="S28" i="1" s="1"/>
  <c r="M29" i="1"/>
  <c r="S29" i="1" s="1"/>
  <c r="M30" i="1"/>
  <c r="S30" i="1" s="1"/>
  <c r="AA30" i="1" s="1"/>
  <c r="M31" i="1"/>
  <c r="S31" i="1" s="1"/>
  <c r="AA31" i="1" s="1"/>
  <c r="M32" i="1"/>
  <c r="S32" i="1" s="1"/>
  <c r="AA32" i="1" s="1"/>
  <c r="M33" i="1"/>
  <c r="S33" i="1" s="1"/>
  <c r="M34" i="1"/>
  <c r="S34" i="1" s="1"/>
  <c r="M35" i="1"/>
  <c r="S35" i="1" s="1"/>
  <c r="AB35" i="1" s="1"/>
  <c r="M36" i="1"/>
  <c r="S36" i="1" s="1"/>
  <c r="M37" i="1"/>
  <c r="S37" i="1" s="1"/>
  <c r="M38" i="1"/>
  <c r="S38" i="1" s="1"/>
  <c r="AA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AA46" i="1" s="1"/>
  <c r="M47" i="1"/>
  <c r="S47" i="1" s="1"/>
  <c r="AA47" i="1" s="1"/>
  <c r="M48" i="1"/>
  <c r="S48" i="1" s="1"/>
  <c r="AA48" i="1" s="1"/>
  <c r="M49" i="1"/>
  <c r="S49" i="1" s="1"/>
  <c r="M50" i="1"/>
  <c r="S50" i="1" s="1"/>
  <c r="M51" i="1"/>
  <c r="S51" i="1" s="1"/>
  <c r="M52" i="1"/>
  <c r="S52" i="1" s="1"/>
  <c r="AA52" i="1" s="1"/>
  <c r="M53" i="1"/>
  <c r="S53" i="1" s="1"/>
  <c r="M54" i="1"/>
  <c r="S54" i="1" s="1"/>
  <c r="AA54" i="1" s="1"/>
  <c r="M55" i="1"/>
  <c r="S55" i="1" s="1"/>
  <c r="AA55" i="1" s="1"/>
  <c r="M56" i="1"/>
  <c r="S56" i="1" s="1"/>
  <c r="AA56" i="1" s="1"/>
  <c r="M57" i="1"/>
  <c r="S57" i="1" s="1"/>
  <c r="AA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AA64" i="1" s="1"/>
  <c r="M65" i="1"/>
  <c r="S65" i="1" s="1"/>
  <c r="AA65" i="1" s="1"/>
  <c r="M66" i="1"/>
  <c r="S66" i="1" s="1"/>
  <c r="AA66" i="1" s="1"/>
  <c r="M67" i="1"/>
  <c r="S67" i="1" s="1"/>
  <c r="M68" i="1"/>
  <c r="S68" i="1" s="1"/>
  <c r="M69" i="1"/>
  <c r="S69" i="1" s="1"/>
  <c r="AA69" i="1" s="1"/>
  <c r="M70" i="1"/>
  <c r="S70" i="1" s="1"/>
  <c r="M71" i="1"/>
  <c r="S71" i="1" s="1"/>
  <c r="M72" i="1"/>
  <c r="S72" i="1" s="1"/>
  <c r="AA72" i="1" s="1"/>
  <c r="M73" i="1"/>
  <c r="S73" i="1" s="1"/>
  <c r="V73" i="1" s="1"/>
  <c r="M74" i="1"/>
  <c r="S74" i="1" s="1"/>
  <c r="M75" i="1"/>
  <c r="S75" i="1" s="1"/>
  <c r="V75" i="1" s="1"/>
  <c r="M76" i="1"/>
  <c r="S76" i="1" s="1"/>
  <c r="AA76" i="1" s="1"/>
  <c r="M77" i="1"/>
  <c r="S77" i="1" s="1"/>
  <c r="M78" i="1"/>
  <c r="S78" i="1" s="1"/>
  <c r="AA78" i="1" s="1"/>
  <c r="M79" i="1"/>
  <c r="S79" i="1" s="1"/>
  <c r="AA79" i="1" s="1"/>
  <c r="M80" i="1"/>
  <c r="S80" i="1" s="1"/>
  <c r="AA80" i="1" s="1"/>
  <c r="M81" i="1"/>
  <c r="S81" i="1" s="1"/>
  <c r="M82" i="1"/>
  <c r="S82" i="1" s="1"/>
  <c r="M83" i="1"/>
  <c r="S83" i="1" s="1"/>
  <c r="AB83" i="1" s="1"/>
  <c r="M84" i="1"/>
  <c r="S84" i="1" s="1"/>
  <c r="AA84" i="1" s="1"/>
  <c r="M85" i="1"/>
  <c r="S85" i="1" s="1"/>
  <c r="M86" i="1"/>
  <c r="S86" i="1" s="1"/>
  <c r="M87" i="1"/>
  <c r="S87" i="1" s="1"/>
  <c r="AA87" i="1" s="1"/>
  <c r="M88" i="1"/>
  <c r="S88" i="1" s="1"/>
  <c r="AA88" i="1" s="1"/>
  <c r="M89" i="1"/>
  <c r="S89" i="1" s="1"/>
  <c r="M90" i="1"/>
  <c r="S90" i="1" s="1"/>
  <c r="AA90" i="1" s="1"/>
  <c r="M91" i="1"/>
  <c r="S91" i="1" s="1"/>
  <c r="AA91" i="1" s="1"/>
  <c r="M92" i="1"/>
  <c r="S92" i="1" s="1"/>
  <c r="AA92" i="1" s="1"/>
  <c r="M93" i="1"/>
  <c r="S93" i="1" s="1"/>
  <c r="M94" i="1"/>
  <c r="S94" i="1" s="1"/>
  <c r="M95" i="1"/>
  <c r="S95" i="1" s="1"/>
  <c r="AA95" i="1" s="1"/>
  <c r="M96" i="1"/>
  <c r="S96" i="1" s="1"/>
  <c r="AA96" i="1" s="1"/>
  <c r="M97" i="1"/>
  <c r="S97" i="1" s="1"/>
  <c r="M98" i="1"/>
  <c r="S98" i="1" s="1"/>
  <c r="AA98" i="1" s="1"/>
  <c r="M6" i="1"/>
  <c r="S6" i="1" s="1"/>
  <c r="AA6" i="1" s="1"/>
  <c r="Z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6" i="1"/>
  <c r="V16" i="1" l="1"/>
  <c r="V23" i="1"/>
  <c r="W23" i="1" s="1"/>
  <c r="AL23" i="1" s="1"/>
  <c r="AB97" i="1"/>
  <c r="AA97" i="1"/>
  <c r="AB93" i="1"/>
  <c r="AA93" i="1"/>
  <c r="AB89" i="1"/>
  <c r="AB85" i="1"/>
  <c r="AB81" i="1"/>
  <c r="AB77" i="1"/>
  <c r="AA77" i="1"/>
  <c r="T75" i="1"/>
  <c r="U75" i="1" s="1"/>
  <c r="W75" i="1" s="1"/>
  <c r="AL75" i="1" s="1"/>
  <c r="AB71" i="1"/>
  <c r="AA71" i="1"/>
  <c r="AB67" i="1"/>
  <c r="AA67" i="1"/>
  <c r="AB63" i="1"/>
  <c r="AA63" i="1"/>
  <c r="AB59" i="1"/>
  <c r="AB53" i="1"/>
  <c r="AA53" i="1"/>
  <c r="AB49" i="1"/>
  <c r="AB45" i="1"/>
  <c r="AB41" i="1"/>
  <c r="AA41" i="1"/>
  <c r="AB37" i="1"/>
  <c r="AA37" i="1"/>
  <c r="T35" i="1"/>
  <c r="AA35" i="1"/>
  <c r="AB33" i="1"/>
  <c r="AA33" i="1"/>
  <c r="AB29" i="1"/>
  <c r="AA29" i="1"/>
  <c r="AB25" i="1"/>
  <c r="AA25" i="1"/>
  <c r="AB21" i="1"/>
  <c r="AB17" i="1"/>
  <c r="AB13" i="1"/>
  <c r="AA13" i="1"/>
  <c r="AB9" i="1"/>
  <c r="AB91" i="1"/>
  <c r="AB51" i="1"/>
  <c r="AB19" i="1"/>
  <c r="T94" i="1"/>
  <c r="U94" i="1" s="1"/>
  <c r="W94" i="1" s="1"/>
  <c r="AL94" i="1" s="1"/>
  <c r="T86" i="1"/>
  <c r="U86" i="1" s="1"/>
  <c r="W86" i="1" s="1"/>
  <c r="AL86" i="1" s="1"/>
  <c r="T82" i="1"/>
  <c r="U82" i="1" s="1"/>
  <c r="W82" i="1" s="1"/>
  <c r="AL82" i="1" s="1"/>
  <c r="AB74" i="1"/>
  <c r="AA74" i="1"/>
  <c r="T70" i="1"/>
  <c r="U70" i="1" s="1"/>
  <c r="W70" i="1" s="1"/>
  <c r="AL70" i="1" s="1"/>
  <c r="T68" i="1"/>
  <c r="U68" i="1" s="1"/>
  <c r="W68" i="1" s="1"/>
  <c r="AL68" i="1" s="1"/>
  <c r="T62" i="1"/>
  <c r="U62" i="1" s="1"/>
  <c r="W62" i="1" s="1"/>
  <c r="AL62" i="1" s="1"/>
  <c r="T60" i="1"/>
  <c r="U60" i="1" s="1"/>
  <c r="W60" i="1" s="1"/>
  <c r="AL60" i="1" s="1"/>
  <c r="T58" i="1"/>
  <c r="U58" i="1" s="1"/>
  <c r="W58" i="1" s="1"/>
  <c r="AL58" i="1" s="1"/>
  <c r="T50" i="1"/>
  <c r="U50" i="1" s="1"/>
  <c r="W50" i="1" s="1"/>
  <c r="AL50" i="1" s="1"/>
  <c r="T44" i="1"/>
  <c r="U44" i="1" s="1"/>
  <c r="W44" i="1" s="1"/>
  <c r="AL44" i="1" s="1"/>
  <c r="T40" i="1"/>
  <c r="U40" i="1" s="1"/>
  <c r="W40" i="1" s="1"/>
  <c r="AL40" i="1" s="1"/>
  <c r="T36" i="1"/>
  <c r="U36" i="1" s="1"/>
  <c r="W36" i="1" s="1"/>
  <c r="AL36" i="1" s="1"/>
  <c r="T28" i="1"/>
  <c r="U28" i="1" s="1"/>
  <c r="W28" i="1" s="1"/>
  <c r="AL28" i="1" s="1"/>
  <c r="T22" i="1"/>
  <c r="U22" i="1" s="1"/>
  <c r="W22" i="1" s="1"/>
  <c r="AL22" i="1" s="1"/>
  <c r="T8" i="1"/>
  <c r="AA8" i="1"/>
  <c r="T7" i="1"/>
  <c r="U7" i="1" s="1"/>
  <c r="W7" i="1" s="1"/>
  <c r="AA7" i="1" s="1"/>
  <c r="T9" i="1"/>
  <c r="U9" i="1" s="1"/>
  <c r="W9" i="1" s="1"/>
  <c r="AL9" i="1" s="1"/>
  <c r="T11" i="1"/>
  <c r="U11" i="1" s="1"/>
  <c r="W11" i="1" s="1"/>
  <c r="AL11" i="1" s="1"/>
  <c r="T21" i="1"/>
  <c r="U21" i="1" s="1"/>
  <c r="W21" i="1" s="1"/>
  <c r="AL21" i="1" s="1"/>
  <c r="T39" i="1"/>
  <c r="U39" i="1" s="1"/>
  <c r="W39" i="1" s="1"/>
  <c r="AL39" i="1" s="1"/>
  <c r="T43" i="1"/>
  <c r="U43" i="1" s="1"/>
  <c r="W43" i="1" s="1"/>
  <c r="AL43" i="1" s="1"/>
  <c r="T45" i="1"/>
  <c r="U45" i="1" s="1"/>
  <c r="W45" i="1" s="1"/>
  <c r="AL45" i="1" s="1"/>
  <c r="T73" i="1"/>
  <c r="U73" i="1" s="1"/>
  <c r="W73" i="1" s="1"/>
  <c r="AL73" i="1" s="1"/>
  <c r="AB95" i="1"/>
  <c r="AB87" i="1"/>
  <c r="AB79" i="1"/>
  <c r="AB43" i="1"/>
  <c r="AB27" i="1"/>
  <c r="AB11" i="1"/>
  <c r="T10" i="1"/>
  <c r="U10" i="1" s="1"/>
  <c r="W10" i="1" s="1"/>
  <c r="AL10" i="1" s="1"/>
  <c r="T17" i="1"/>
  <c r="U17" i="1" s="1"/>
  <c r="W17" i="1" s="1"/>
  <c r="AL17" i="1" s="1"/>
  <c r="T34" i="1"/>
  <c r="U34" i="1" s="1"/>
  <c r="W34" i="1" s="1"/>
  <c r="AL34" i="1" s="1"/>
  <c r="T42" i="1"/>
  <c r="U42" i="1" s="1"/>
  <c r="W42" i="1" s="1"/>
  <c r="AL42" i="1" s="1"/>
  <c r="T49" i="1"/>
  <c r="U49" i="1" s="1"/>
  <c r="W49" i="1" s="1"/>
  <c r="AL49" i="1" s="1"/>
  <c r="T51" i="1"/>
  <c r="U51" i="1" s="1"/>
  <c r="W51" i="1" s="1"/>
  <c r="AL51" i="1" s="1"/>
  <c r="T59" i="1"/>
  <c r="U59" i="1" s="1"/>
  <c r="W59" i="1" s="1"/>
  <c r="AL59" i="1" s="1"/>
  <c r="T61" i="1"/>
  <c r="U61" i="1" s="1"/>
  <c r="W61" i="1" s="1"/>
  <c r="AL61" i="1" s="1"/>
  <c r="T81" i="1"/>
  <c r="U81" i="1" s="1"/>
  <c r="W81" i="1" s="1"/>
  <c r="AL81" i="1" s="1"/>
  <c r="T83" i="1"/>
  <c r="U83" i="1" s="1"/>
  <c r="W83" i="1" s="1"/>
  <c r="AL83" i="1" s="1"/>
  <c r="T85" i="1"/>
  <c r="U85" i="1" s="1"/>
  <c r="W85" i="1" s="1"/>
  <c r="AL85" i="1" s="1"/>
  <c r="T89" i="1"/>
  <c r="U89" i="1" s="1"/>
  <c r="W89" i="1" s="1"/>
  <c r="AL89" i="1" s="1"/>
  <c r="AB69" i="1"/>
  <c r="AB65" i="1"/>
  <c r="AB61" i="1"/>
  <c r="AB57" i="1"/>
  <c r="AB98" i="1"/>
  <c r="AB90" i="1"/>
  <c r="AB82" i="1"/>
  <c r="AB78" i="1"/>
  <c r="AB64" i="1"/>
  <c r="AB60" i="1"/>
  <c r="AB46" i="1"/>
  <c r="AB75" i="1"/>
  <c r="AB94" i="1"/>
  <c r="AB86" i="1"/>
  <c r="AB72" i="1"/>
  <c r="AB68" i="1"/>
  <c r="AB56" i="1"/>
  <c r="AB54" i="1"/>
  <c r="AB38" i="1"/>
  <c r="AB30" i="1"/>
  <c r="AB22" i="1"/>
  <c r="AB14" i="1"/>
  <c r="AB76" i="1"/>
  <c r="AB6" i="1"/>
  <c r="AB96" i="1"/>
  <c r="AB92" i="1"/>
  <c r="AB88" i="1"/>
  <c r="AB84" i="1"/>
  <c r="AB80" i="1"/>
  <c r="AB73" i="1"/>
  <c r="AB70" i="1"/>
  <c r="AB66" i="1"/>
  <c r="AB62" i="1"/>
  <c r="AB58" i="1"/>
  <c r="AB55" i="1"/>
  <c r="AB50" i="1"/>
  <c r="AB47" i="1"/>
  <c r="AB42" i="1"/>
  <c r="AB39" i="1"/>
  <c r="AB34" i="1"/>
  <c r="AB31" i="1"/>
  <c r="AB26" i="1"/>
  <c r="AB23" i="1"/>
  <c r="AB18" i="1"/>
  <c r="AB15" i="1"/>
  <c r="AB10" i="1"/>
  <c r="AB7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R5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X5" i="1"/>
  <c r="S5" i="1"/>
  <c r="Q5" i="1"/>
  <c r="P5" i="1"/>
  <c r="O5" i="1"/>
  <c r="N5" i="1"/>
  <c r="M5" i="1"/>
  <c r="K5" i="1"/>
  <c r="F5" i="1"/>
  <c r="E5" i="1"/>
  <c r="AA23" i="1" l="1"/>
  <c r="V5" i="1"/>
  <c r="W16" i="1"/>
  <c r="AA94" i="1"/>
  <c r="AA22" i="1"/>
  <c r="AA28" i="1"/>
  <c r="AA36" i="1"/>
  <c r="AA40" i="1"/>
  <c r="AA44" i="1"/>
  <c r="AA50" i="1"/>
  <c r="AA58" i="1"/>
  <c r="AA60" i="1"/>
  <c r="AA62" i="1"/>
  <c r="AA68" i="1"/>
  <c r="AA70" i="1"/>
  <c r="AA82" i="1"/>
  <c r="AA86" i="1"/>
  <c r="AA34" i="1"/>
  <c r="AA39" i="1"/>
  <c r="AA51" i="1"/>
  <c r="AA73" i="1"/>
  <c r="AL7" i="1"/>
  <c r="W5" i="1"/>
  <c r="AA9" i="1"/>
  <c r="AA17" i="1"/>
  <c r="AA21" i="1"/>
  <c r="AA45" i="1"/>
  <c r="AA49" i="1"/>
  <c r="AA59" i="1"/>
  <c r="AA75" i="1"/>
  <c r="AA81" i="1"/>
  <c r="AA85" i="1"/>
  <c r="AA89" i="1"/>
  <c r="AA10" i="1"/>
  <c r="AA42" i="1"/>
  <c r="AA11" i="1"/>
  <c r="AA43" i="1"/>
  <c r="AA61" i="1"/>
  <c r="AA83" i="1"/>
  <c r="U5" i="1"/>
  <c r="T5" i="1"/>
  <c r="L5" i="1"/>
  <c r="AL16" i="1" l="1"/>
  <c r="AL5" i="1" s="1"/>
  <c r="AA16" i="1"/>
</calcChain>
</file>

<file path=xl/sharedStrings.xml><?xml version="1.0" encoding="utf-8"?>
<sst xmlns="http://schemas.openxmlformats.org/spreadsheetml/2006/main" count="396" uniqueCount="166">
  <si>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</si>
  <si>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</si>
  <si>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</si>
  <si>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</si>
  <si>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</si>
  <si>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</si>
  <si>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</si>
  <si>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</si>
  <si>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</si>
  <si>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</si>
  <si>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</si>
  <si>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</si>
  <si>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</si>
  <si>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</si>
  <si>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</si>
  <si>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</si>
  <si>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</si>
  <si>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</si>
  <si>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</si>
  <si>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</si>
  <si>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</si>
  <si>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</si>
  <si>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</si>
  <si>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</si>
  <si>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</si>
  <si>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22,10,</t>
  </si>
  <si>
    <t>25,10,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</si>
  <si>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</si>
  <si>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</si>
  <si>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</si>
  <si>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</si>
  <si>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</si>
  <si>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</si>
  <si>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</si>
  <si>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</si>
  <si>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</si>
  <si>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</si>
  <si>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</si>
  <si>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</si>
  <si>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</si>
  <si>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</si>
  <si>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</si>
  <si>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</si>
  <si>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</si>
  <si>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</si>
  <si>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</si>
  <si>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</si>
  <si>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</si>
  <si>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</si>
  <si>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</si>
  <si>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</si>
  <si>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</si>
  <si>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</si>
  <si>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</si>
  <si>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</si>
  <si>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</si>
  <si>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</si>
  <si>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</si>
  <si>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</si>
  <si>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</si>
  <si>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</si>
  <si>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</si>
  <si>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</si>
  <si>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</si>
  <si>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</si>
  <si>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</si>
  <si>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</si>
  <si>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</si>
  <si>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</si>
  <si>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</si>
  <si>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</si>
  <si>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</si>
  <si>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</si>
  <si>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</si>
  <si>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</si>
  <si>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</si>
  <si>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</si>
  <si>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</si>
  <si>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</si>
  <si>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</si>
  <si>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</si>
  <si>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</si>
  <si>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</si>
  <si>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</si>
  <si>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</si>
  <si>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</si>
  <si>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</si>
  <si>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</si>
  <si>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</si>
  <si>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</si>
  <si>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</si>
  <si>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</si>
  <si>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</si>
  <si>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</si>
  <si>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</si>
  <si>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</si>
  <si>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</si>
  <si>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</si>
  <si>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</si>
  <si>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</si>
  <si>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</si>
  <si>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</si>
  <si>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</si>
  <si>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</si>
  <si>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</si>
  <si>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</si>
  <si>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</si>
  <si>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</si>
  <si>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</si>
  <si>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</si>
  <si>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</si>
  <si>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</si>
  <si>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</si>
  <si>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</si>
  <si>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</si>
  <si>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</si>
  <si>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</si>
  <si>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</si>
  <si>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</si>
  <si>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</si>
  <si>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</si>
  <si>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</si>
  <si>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</si>
  <si>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</si>
  <si>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</si>
  <si>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</si>
  <si>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</si>
  <si>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</si>
  <si>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</si>
  <si>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</si>
  <si>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</si>
  <si>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</si>
  <si>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</si>
  <si>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</si>
  <si>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</si>
  <si>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</si>
  <si>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</si>
  <si>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</si>
  <si>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</si>
  <si>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</si>
  <si>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</si>
  <si>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</si>
  <si>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</si>
  <si>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</si>
  <si>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</si>
  <si>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</si>
  <si>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</si>
  <si>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</si>
  <si>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</si>
  <si>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</si>
  <si>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Бутырин(25,10)</t>
  </si>
  <si>
    <t>Химич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</si>
  <si>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</si>
  <si>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</si>
  <si>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23,06,25 в уценку 6кг / 22,04,25 в уценку 34 кг / 25,01,25 в уценку 108кг</t>
    </r>
  </si>
  <si>
    <t>нужно увеличить продажи / 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</si>
  <si>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</si>
  <si>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в уценку 498кг</t>
    </r>
  </si>
  <si>
    <t>нужно увеличить продажи / 20,01,25 в уценку 20кг</t>
  </si>
  <si>
    <t>Акция сеть ЮТЛ ноябрь месяц</t>
  </si>
  <si>
    <t>с учетом ТК</t>
  </si>
  <si>
    <t>корректировка до машины</t>
  </si>
  <si>
    <t>ВНИМАНИЕ / матрица</t>
  </si>
  <si>
    <t>заказ</t>
  </si>
  <si>
    <t>26,10,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</si>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</sst>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0" fontId="0" fillId="0" borderId="1" xfId="0" applyBorder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20,10,25%20&#1041;&#1091;&#1090;&#1099;&#1088;&#1080;&#1085;%20&#1085;&#1072;%20&#1087;&#1086;&#1075;&#1088;&#1091;&#1079;&#1082;&#1091;%20&#1089;%20&#1092;&#1080;&#1083;&#1080;&#1072;&#1083;&#1072;&#1084;&#1080;%20&#1085;&#1072;%2025,10,25/&#1041;&#1091;&#1090;&#1099;&#1088;&#1080;&#1085;%20&#1044;.&#1042;%2028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1882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118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101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137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106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220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47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58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97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225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208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88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120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" sqref="Q1"/>
    </sheetView>
  </sheetViews>
  <sheetFormatPr defaultRowHeight="15" x14ac:dyDescent="0.25"/>
  <cols>
    <col min="1" max="1" width="52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8.5703125" customWidth="1"/>
    <col min="10" max="10" width="1" customWidth="1"/>
    <col min="11" max="17" width="7" customWidth="1"/>
    <col min="18" max="18" width="7" style="11" customWidth="1"/>
    <col min="19" max="20" width="7" customWidth="1"/>
    <col min="21" max="23" width="7" style="11" customWidth="1"/>
    <col min="24" max="24" width="7" customWidth="1"/>
    <col min="25" max="25" width="13.140625" customWidth="1"/>
    <col min="26" max="26" width="7" customWidth="1"/>
    <col min="27" max="28" width="5" customWidth="1"/>
    <col min="29" max="36" width="6" customWidth="1"/>
    <col min="37" max="37" width="20.7109375" customWidth="1"/>
    <col min="38" max="38" width="7" customWidth="1"/>
    <col min="39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3">
        <v>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160</v>
      </c>
      <c r="V3" s="3" t="s">
        <v>161</v>
      </c>
      <c r="W3" s="3" t="s">
        <v>163</v>
      </c>
      <c r="X3" s="7" t="s">
        <v>17</v>
      </c>
      <c r="Y3" s="7" t="s">
        <v>18</v>
      </c>
      <c r="Z3" s="12" t="s">
        <v>151</v>
      </c>
      <c r="AA3" s="2" t="s">
        <v>19</v>
      </c>
      <c r="AB3" s="2" t="s">
        <v>20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0" t="s">
        <v>150</v>
      </c>
      <c r="S4" s="1" t="s">
        <v>27</v>
      </c>
      <c r="T4" s="1"/>
      <c r="U4" s="1"/>
      <c r="V4" s="1"/>
      <c r="W4" s="1" t="s">
        <v>164</v>
      </c>
      <c r="X4" s="1"/>
      <c r="Y4" s="1"/>
      <c r="Z4" s="1"/>
      <c r="AA4" s="1"/>
      <c r="AB4" s="1"/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44525.609000000004</v>
      </c>
      <c r="F5" s="4">
        <f>SUM(F6:F498)</f>
        <v>44469.046999999999</v>
      </c>
      <c r="G5" s="8"/>
      <c r="H5" s="1"/>
      <c r="I5" s="1"/>
      <c r="J5" s="1"/>
      <c r="K5" s="4">
        <f t="shared" ref="K5:X5" si="0">SUM(K6:K498)</f>
        <v>56747.132000000005</v>
      </c>
      <c r="L5" s="4">
        <f t="shared" si="0"/>
        <v>-12221.522999999997</v>
      </c>
      <c r="M5" s="4">
        <f t="shared" si="0"/>
        <v>35504.864999999998</v>
      </c>
      <c r="N5" s="4">
        <f t="shared" si="0"/>
        <v>9020.7439999999988</v>
      </c>
      <c r="O5" s="4">
        <f t="shared" si="0"/>
        <v>11363.283684</v>
      </c>
      <c r="P5" s="4">
        <f t="shared" si="0"/>
        <v>2821.8342899999998</v>
      </c>
      <c r="Q5" s="4">
        <f t="shared" si="0"/>
        <v>17203.255333999998</v>
      </c>
      <c r="R5" s="4">
        <f t="shared" si="0"/>
        <v>1882</v>
      </c>
      <c r="S5" s="4">
        <f t="shared" si="0"/>
        <v>7100.973</v>
      </c>
      <c r="T5" s="4">
        <f t="shared" si="0"/>
        <v>7857.3415880000057</v>
      </c>
      <c r="U5" s="4">
        <f t="shared" si="0"/>
        <v>10092.977988000006</v>
      </c>
      <c r="V5" s="4">
        <f t="shared" si="0"/>
        <v>2013.2108000000003</v>
      </c>
      <c r="W5" s="4">
        <f t="shared" si="0"/>
        <v>12106.188788000007</v>
      </c>
      <c r="X5" s="4">
        <f t="shared" si="0"/>
        <v>2700</v>
      </c>
      <c r="Y5" s="1"/>
      <c r="Z5" s="4">
        <f>SUM(Z6:Z498)</f>
        <v>0</v>
      </c>
      <c r="AA5" s="1"/>
      <c r="AB5" s="1"/>
      <c r="AC5" s="4">
        <f t="shared" ref="AC5:AJ5" si="1">SUM(AC6:AC498)</f>
        <v>6980.5921999999982</v>
      </c>
      <c r="AD5" s="4">
        <f t="shared" si="1"/>
        <v>7365.8052000000016</v>
      </c>
      <c r="AE5" s="4">
        <f t="shared" si="1"/>
        <v>7869.4829999999965</v>
      </c>
      <c r="AF5" s="4">
        <f t="shared" si="1"/>
        <v>8571.261800000002</v>
      </c>
      <c r="AG5" s="4">
        <f t="shared" si="1"/>
        <v>8166.1230000000005</v>
      </c>
      <c r="AH5" s="4">
        <f t="shared" si="1"/>
        <v>8468.7522000000008</v>
      </c>
      <c r="AI5" s="4">
        <f t="shared" si="1"/>
        <v>7414.8411999999998</v>
      </c>
      <c r="AJ5" s="4">
        <f t="shared" si="1"/>
        <v>7208.7251999999999</v>
      </c>
      <c r="AK5" s="1"/>
      <c r="AL5" s="4">
        <f>SUM(AL6:AL498)</f>
        <v>9974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255.26599999999999</v>
      </c>
      <c r="D6" s="1">
        <v>965.61699999999996</v>
      </c>
      <c r="E6" s="1">
        <v>386.255</v>
      </c>
      <c r="F6" s="1">
        <v>690.32799999999997</v>
      </c>
      <c r="G6" s="8">
        <v>1</v>
      </c>
      <c r="H6" s="1">
        <v>50</v>
      </c>
      <c r="I6" s="1" t="s">
        <v>38</v>
      </c>
      <c r="J6" s="1"/>
      <c r="K6" s="1">
        <v>474.70100000000002</v>
      </c>
      <c r="L6" s="1">
        <f t="shared" ref="L6:L37" si="2">E6-K6</f>
        <v>-88.446000000000026</v>
      </c>
      <c r="M6" s="1">
        <f>E6-N6</f>
        <v>321.25400000000002</v>
      </c>
      <c r="N6" s="1">
        <v>65.001000000000005</v>
      </c>
      <c r="O6" s="1">
        <v>221.14784000000009</v>
      </c>
      <c r="P6" s="1">
        <v>171.68183999999999</v>
      </c>
      <c r="Q6" s="1">
        <v>0</v>
      </c>
      <c r="R6" s="1">
        <f>IFERROR(VLOOKUP(A6,[1]Sheet!$A:$D,4,0),0)</f>
        <v>0</v>
      </c>
      <c r="S6" s="1">
        <f>M6/5</f>
        <v>64.250799999999998</v>
      </c>
      <c r="T6" s="5"/>
      <c r="U6" s="5">
        <f>T6</f>
        <v>0</v>
      </c>
      <c r="V6" s="5"/>
      <c r="W6" s="5">
        <f>V6+U6</f>
        <v>0</v>
      </c>
      <c r="X6" s="5"/>
      <c r="Y6" s="1"/>
      <c r="Z6" s="1"/>
      <c r="AA6" s="1">
        <f>(F6+O6+P6+Q6+W6)/S6</f>
        <v>16.858275383341532</v>
      </c>
      <c r="AB6" s="1">
        <f>(F6+O6+P6+Q6)/S6</f>
        <v>16.858275383341532</v>
      </c>
      <c r="AC6" s="1">
        <v>73.965599999999995</v>
      </c>
      <c r="AD6" s="1">
        <v>104.0496</v>
      </c>
      <c r="AE6" s="1">
        <v>105.75279999999999</v>
      </c>
      <c r="AF6" s="1">
        <v>73.311800000000005</v>
      </c>
      <c r="AG6" s="1">
        <v>88.605800000000002</v>
      </c>
      <c r="AH6" s="1">
        <v>85.143799999999999</v>
      </c>
      <c r="AI6" s="1">
        <v>77.778999999999996</v>
      </c>
      <c r="AJ6" s="1">
        <v>58.559399999999997</v>
      </c>
      <c r="AK6" s="22" t="s">
        <v>152</v>
      </c>
      <c r="AL6" s="1">
        <f>ROUND(G6*W6,0)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203.358</v>
      </c>
      <c r="D7" s="1">
        <v>524.84299999999996</v>
      </c>
      <c r="E7" s="1">
        <v>340.14499999999998</v>
      </c>
      <c r="F7" s="1">
        <v>371.38799999999998</v>
      </c>
      <c r="G7" s="8">
        <v>1</v>
      </c>
      <c r="H7" s="1">
        <v>45</v>
      </c>
      <c r="I7" s="1" t="s">
        <v>38</v>
      </c>
      <c r="J7" s="1"/>
      <c r="K7" s="1">
        <v>424.89800000000002</v>
      </c>
      <c r="L7" s="1">
        <f t="shared" si="2"/>
        <v>-84.753000000000043</v>
      </c>
      <c r="M7" s="1">
        <f t="shared" ref="M7:M70" si="3">E7-N7</f>
        <v>263.44899999999996</v>
      </c>
      <c r="N7" s="1">
        <v>76.695999999999998</v>
      </c>
      <c r="O7" s="1">
        <v>49.153199999999998</v>
      </c>
      <c r="P7" s="1"/>
      <c r="Q7" s="1">
        <v>0</v>
      </c>
      <c r="R7" s="1">
        <f>IFERROR(VLOOKUP(A7,[1]Sheet!$A:$D,4,0),0)</f>
        <v>114</v>
      </c>
      <c r="S7" s="1">
        <f t="shared" ref="S7:S70" si="4">M7/5</f>
        <v>52.689799999999991</v>
      </c>
      <c r="T7" s="5">
        <f t="shared" ref="T7:T11" si="5">11*S7-Q7-P7-O7-F7</f>
        <v>159.04659999999996</v>
      </c>
      <c r="U7" s="5">
        <f t="shared" ref="U7:U70" si="6">T7</f>
        <v>159.04659999999996</v>
      </c>
      <c r="V7" s="5"/>
      <c r="W7" s="5">
        <f t="shared" ref="W7:W70" si="7">V7+U7</f>
        <v>159.04659999999996</v>
      </c>
      <c r="X7" s="5"/>
      <c r="Y7" s="1"/>
      <c r="Z7" s="1"/>
      <c r="AA7" s="1">
        <f t="shared" ref="AA7:AA70" si="8">(F7+O7+P7+Q7+W7)/S7</f>
        <v>11.000000000000002</v>
      </c>
      <c r="AB7" s="1">
        <f t="shared" ref="AB7:AB70" si="9">(F7+O7+P7+Q7)/S7</f>
        <v>7.9814537158994732</v>
      </c>
      <c r="AC7" s="1">
        <v>39.273200000000003</v>
      </c>
      <c r="AD7" s="1">
        <v>49.153199999999998</v>
      </c>
      <c r="AE7" s="1">
        <v>31.0534</v>
      </c>
      <c r="AF7" s="1">
        <v>70.558000000000007</v>
      </c>
      <c r="AG7" s="1">
        <v>43.421199999999999</v>
      </c>
      <c r="AH7" s="1">
        <v>43.2254</v>
      </c>
      <c r="AI7" s="1">
        <v>43.374199999999988</v>
      </c>
      <c r="AJ7" s="1">
        <v>43.560199999999988</v>
      </c>
      <c r="AK7" s="1"/>
      <c r="AL7" s="1">
        <f t="shared" ref="AL7:AL70" si="10">ROUND(G7*W7,0)</f>
        <v>159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694.24</v>
      </c>
      <c r="D8" s="1">
        <v>1966.124</v>
      </c>
      <c r="E8" s="1">
        <v>776.67399999999998</v>
      </c>
      <c r="F8" s="1">
        <v>979.49099999999999</v>
      </c>
      <c r="G8" s="8">
        <v>1</v>
      </c>
      <c r="H8" s="1">
        <v>45</v>
      </c>
      <c r="I8" s="19" t="s">
        <v>162</v>
      </c>
      <c r="J8" s="1"/>
      <c r="K8" s="1">
        <v>936.78899999999999</v>
      </c>
      <c r="L8" s="1">
        <f t="shared" si="2"/>
        <v>-160.11500000000001</v>
      </c>
      <c r="M8" s="1">
        <f t="shared" si="3"/>
        <v>622.15599999999995</v>
      </c>
      <c r="N8" s="1">
        <v>154.518</v>
      </c>
      <c r="O8" s="1">
        <v>0</v>
      </c>
      <c r="P8" s="1"/>
      <c r="Q8" s="1">
        <v>47.088599999999808</v>
      </c>
      <c r="R8" s="1">
        <f>IFERROR(VLOOKUP(A8,[1]Sheet!$A:$D,4,0),0)</f>
        <v>118</v>
      </c>
      <c r="S8" s="1">
        <f t="shared" si="4"/>
        <v>124.43119999999999</v>
      </c>
      <c r="T8" s="5">
        <f t="shared" si="5"/>
        <v>342.16360000000009</v>
      </c>
      <c r="U8" s="5">
        <f>X8</f>
        <v>1500</v>
      </c>
      <c r="V8" s="5"/>
      <c r="W8" s="5">
        <f t="shared" si="7"/>
        <v>1500</v>
      </c>
      <c r="X8" s="5">
        <v>1500</v>
      </c>
      <c r="Y8" s="1" t="s">
        <v>159</v>
      </c>
      <c r="Z8" s="1"/>
      <c r="AA8" s="1">
        <f t="shared" si="8"/>
        <v>20.305032821350274</v>
      </c>
      <c r="AB8" s="1">
        <f t="shared" si="9"/>
        <v>8.2501784118452601</v>
      </c>
      <c r="AC8" s="1">
        <v>112.2256</v>
      </c>
      <c r="AD8" s="1">
        <v>124.9432</v>
      </c>
      <c r="AE8" s="1">
        <v>150.91499999999999</v>
      </c>
      <c r="AF8" s="1">
        <v>191.386</v>
      </c>
      <c r="AG8" s="1">
        <v>151.5188</v>
      </c>
      <c r="AH8" s="1">
        <v>151.68780000000001</v>
      </c>
      <c r="AI8" s="1">
        <v>138.03460000000001</v>
      </c>
      <c r="AJ8" s="1">
        <v>127.47539999999999</v>
      </c>
      <c r="AK8" s="1"/>
      <c r="AL8" s="1">
        <f t="shared" si="10"/>
        <v>1500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589</v>
      </c>
      <c r="D9" s="1">
        <v>1106</v>
      </c>
      <c r="E9" s="1">
        <v>917</v>
      </c>
      <c r="F9" s="1">
        <v>398</v>
      </c>
      <c r="G9" s="8">
        <v>0.45</v>
      </c>
      <c r="H9" s="1">
        <v>45</v>
      </c>
      <c r="I9" s="1" t="s">
        <v>38</v>
      </c>
      <c r="J9" s="1"/>
      <c r="K9" s="1">
        <v>1240</v>
      </c>
      <c r="L9" s="1">
        <f t="shared" si="2"/>
        <v>-323</v>
      </c>
      <c r="M9" s="1">
        <f t="shared" si="3"/>
        <v>617</v>
      </c>
      <c r="N9" s="1">
        <v>300</v>
      </c>
      <c r="O9" s="1">
        <v>493.99999999999989</v>
      </c>
      <c r="P9" s="1"/>
      <c r="Q9" s="1">
        <v>276.19999999999987</v>
      </c>
      <c r="R9" s="1">
        <f>IFERROR(VLOOKUP(A9,[1]Sheet!$A:$D,4,0),0)</f>
        <v>0</v>
      </c>
      <c r="S9" s="1">
        <f t="shared" si="4"/>
        <v>123.4</v>
      </c>
      <c r="T9" s="5">
        <f t="shared" si="5"/>
        <v>189.20000000000039</v>
      </c>
      <c r="U9" s="5">
        <f t="shared" si="6"/>
        <v>189.20000000000039</v>
      </c>
      <c r="V9" s="5"/>
      <c r="W9" s="5">
        <f t="shared" si="7"/>
        <v>189.20000000000039</v>
      </c>
      <c r="X9" s="5"/>
      <c r="Y9" s="1"/>
      <c r="Z9" s="1"/>
      <c r="AA9" s="1">
        <f t="shared" si="8"/>
        <v>11</v>
      </c>
      <c r="AB9" s="1">
        <f t="shared" si="9"/>
        <v>9.4667747163695282</v>
      </c>
      <c r="AC9" s="1">
        <v>130.4</v>
      </c>
      <c r="AD9" s="1">
        <v>140.4</v>
      </c>
      <c r="AE9" s="1">
        <v>138.80000000000001</v>
      </c>
      <c r="AF9" s="1">
        <v>151.4</v>
      </c>
      <c r="AG9" s="1">
        <v>148.80000000000001</v>
      </c>
      <c r="AH9" s="1">
        <v>172.8</v>
      </c>
      <c r="AI9" s="1">
        <v>147.6</v>
      </c>
      <c r="AJ9" s="1">
        <v>155</v>
      </c>
      <c r="AK9" s="1" t="s">
        <v>43</v>
      </c>
      <c r="AL9" s="1">
        <f t="shared" si="10"/>
        <v>85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1627</v>
      </c>
      <c r="D10" s="1">
        <v>2045</v>
      </c>
      <c r="E10" s="1">
        <v>1515</v>
      </c>
      <c r="F10" s="1">
        <v>905</v>
      </c>
      <c r="G10" s="8">
        <v>0.45</v>
      </c>
      <c r="H10" s="1">
        <v>45</v>
      </c>
      <c r="I10" s="1" t="s">
        <v>38</v>
      </c>
      <c r="J10" s="1"/>
      <c r="K10" s="1">
        <v>2120</v>
      </c>
      <c r="L10" s="1">
        <f t="shared" si="2"/>
        <v>-605</v>
      </c>
      <c r="M10" s="1">
        <f t="shared" si="3"/>
        <v>957</v>
      </c>
      <c r="N10" s="1">
        <v>558</v>
      </c>
      <c r="O10" s="1">
        <v>297.79640000000018</v>
      </c>
      <c r="P10" s="1"/>
      <c r="Q10" s="1">
        <v>602.80359999999973</v>
      </c>
      <c r="R10" s="1">
        <f>IFERROR(VLOOKUP(A10,[1]Sheet!$A:$D,4,0),0)</f>
        <v>0</v>
      </c>
      <c r="S10" s="1">
        <f t="shared" si="4"/>
        <v>191.4</v>
      </c>
      <c r="T10" s="5">
        <f t="shared" si="5"/>
        <v>299.80000000000018</v>
      </c>
      <c r="U10" s="5">
        <f t="shared" si="6"/>
        <v>299.80000000000018</v>
      </c>
      <c r="V10" s="5"/>
      <c r="W10" s="5">
        <f t="shared" si="7"/>
        <v>299.80000000000018</v>
      </c>
      <c r="X10" s="5"/>
      <c r="Y10" s="1"/>
      <c r="Z10" s="1"/>
      <c r="AA10" s="1">
        <f t="shared" si="8"/>
        <v>11</v>
      </c>
      <c r="AB10" s="1">
        <f t="shared" si="9"/>
        <v>9.4336468129571571</v>
      </c>
      <c r="AC10" s="1">
        <v>196.6</v>
      </c>
      <c r="AD10" s="1">
        <v>208.8</v>
      </c>
      <c r="AE10" s="1">
        <v>238.6</v>
      </c>
      <c r="AF10" s="1">
        <v>284.34359999999998</v>
      </c>
      <c r="AG10" s="1">
        <v>300.54360000000003</v>
      </c>
      <c r="AH10" s="1">
        <v>321.2</v>
      </c>
      <c r="AI10" s="1">
        <v>256</v>
      </c>
      <c r="AJ10" s="1">
        <v>281.8</v>
      </c>
      <c r="AK10" s="1" t="s">
        <v>45</v>
      </c>
      <c r="AL10" s="1">
        <f t="shared" si="10"/>
        <v>135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42</v>
      </c>
      <c r="C11" s="1">
        <v>40</v>
      </c>
      <c r="D11" s="1">
        <v>90</v>
      </c>
      <c r="E11" s="1">
        <v>57</v>
      </c>
      <c r="F11" s="1">
        <v>73</v>
      </c>
      <c r="G11" s="8">
        <v>0.17</v>
      </c>
      <c r="H11" s="1">
        <v>180</v>
      </c>
      <c r="I11" s="1" t="s">
        <v>38</v>
      </c>
      <c r="J11" s="1"/>
      <c r="K11" s="1">
        <v>57</v>
      </c>
      <c r="L11" s="1">
        <f t="shared" si="2"/>
        <v>0</v>
      </c>
      <c r="M11" s="1">
        <f t="shared" si="3"/>
        <v>57</v>
      </c>
      <c r="N11" s="1"/>
      <c r="O11" s="1">
        <v>0</v>
      </c>
      <c r="P11" s="1"/>
      <c r="Q11" s="1">
        <v>34.400000000000013</v>
      </c>
      <c r="R11" s="1">
        <f>IFERROR(VLOOKUP(A11,[1]Sheet!$A:$D,4,0),0)</f>
        <v>0</v>
      </c>
      <c r="S11" s="1">
        <f t="shared" si="4"/>
        <v>11.4</v>
      </c>
      <c r="T11" s="5">
        <f t="shared" si="5"/>
        <v>18</v>
      </c>
      <c r="U11" s="5">
        <f t="shared" si="6"/>
        <v>18</v>
      </c>
      <c r="V11" s="5"/>
      <c r="W11" s="5">
        <f t="shared" si="7"/>
        <v>18</v>
      </c>
      <c r="X11" s="5"/>
      <c r="Y11" s="1"/>
      <c r="Z11" s="1"/>
      <c r="AA11" s="1">
        <f t="shared" si="8"/>
        <v>11</v>
      </c>
      <c r="AB11" s="1">
        <f t="shared" si="9"/>
        <v>9.4210526315789469</v>
      </c>
      <c r="AC11" s="1">
        <v>11.4</v>
      </c>
      <c r="AD11" s="1">
        <v>9.6</v>
      </c>
      <c r="AE11" s="1">
        <v>12.2</v>
      </c>
      <c r="AF11" s="1">
        <v>15.4</v>
      </c>
      <c r="AG11" s="1">
        <v>11</v>
      </c>
      <c r="AH11" s="1">
        <v>9.8000000000000007</v>
      </c>
      <c r="AI11" s="1">
        <v>10.199999999999999</v>
      </c>
      <c r="AJ11" s="1">
        <v>9.4</v>
      </c>
      <c r="AK11" s="1" t="s">
        <v>43</v>
      </c>
      <c r="AL11" s="1">
        <f t="shared" si="10"/>
        <v>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40</v>
      </c>
      <c r="D12" s="1">
        <v>11</v>
      </c>
      <c r="E12" s="1">
        <v>8</v>
      </c>
      <c r="F12" s="1">
        <v>28</v>
      </c>
      <c r="G12" s="8">
        <v>0.3</v>
      </c>
      <c r="H12" s="1">
        <v>40</v>
      </c>
      <c r="I12" s="1" t="s">
        <v>38</v>
      </c>
      <c r="J12" s="1"/>
      <c r="K12" s="1">
        <v>10</v>
      </c>
      <c r="L12" s="1">
        <f t="shared" si="2"/>
        <v>-2</v>
      </c>
      <c r="M12" s="1">
        <f t="shared" si="3"/>
        <v>8</v>
      </c>
      <c r="N12" s="1"/>
      <c r="O12" s="1">
        <v>0</v>
      </c>
      <c r="P12" s="1"/>
      <c r="Q12" s="1">
        <v>0</v>
      </c>
      <c r="R12" s="1">
        <f>IFERROR(VLOOKUP(A12,[1]Sheet!$A:$D,4,0),0)</f>
        <v>0</v>
      </c>
      <c r="S12" s="1">
        <f t="shared" si="4"/>
        <v>1.6</v>
      </c>
      <c r="T12" s="5"/>
      <c r="U12" s="5">
        <f t="shared" si="6"/>
        <v>0</v>
      </c>
      <c r="V12" s="5"/>
      <c r="W12" s="5">
        <f t="shared" si="7"/>
        <v>0</v>
      </c>
      <c r="X12" s="5"/>
      <c r="Y12" s="1"/>
      <c r="Z12" s="1"/>
      <c r="AA12" s="1">
        <f t="shared" si="8"/>
        <v>17.5</v>
      </c>
      <c r="AB12" s="1">
        <f t="shared" si="9"/>
        <v>17.5</v>
      </c>
      <c r="AC12" s="1">
        <v>1.8</v>
      </c>
      <c r="AD12" s="1">
        <v>1.8</v>
      </c>
      <c r="AE12" s="1">
        <v>1.2</v>
      </c>
      <c r="AF12" s="1">
        <v>4.5999999999999996</v>
      </c>
      <c r="AG12" s="1">
        <v>4.8</v>
      </c>
      <c r="AH12" s="1">
        <v>2.4</v>
      </c>
      <c r="AI12" s="1">
        <v>3</v>
      </c>
      <c r="AJ12" s="1">
        <v>4</v>
      </c>
      <c r="AK12" s="21" t="s">
        <v>48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22</v>
      </c>
      <c r="D13" s="1">
        <v>580</v>
      </c>
      <c r="E13" s="1">
        <v>254</v>
      </c>
      <c r="F13" s="1">
        <v>281</v>
      </c>
      <c r="G13" s="8">
        <v>0.17</v>
      </c>
      <c r="H13" s="1">
        <v>180</v>
      </c>
      <c r="I13" s="1" t="s">
        <v>38</v>
      </c>
      <c r="J13" s="1"/>
      <c r="K13" s="1">
        <v>396</v>
      </c>
      <c r="L13" s="1">
        <f t="shared" si="2"/>
        <v>-142</v>
      </c>
      <c r="M13" s="1">
        <f t="shared" si="3"/>
        <v>112</v>
      </c>
      <c r="N13" s="1">
        <v>142</v>
      </c>
      <c r="O13" s="1">
        <v>0</v>
      </c>
      <c r="P13" s="1"/>
      <c r="Q13" s="1">
        <v>0</v>
      </c>
      <c r="R13" s="1">
        <f>IFERROR(VLOOKUP(A13,[1]Sheet!$A:$D,4,0),0)</f>
        <v>0</v>
      </c>
      <c r="S13" s="1">
        <f t="shared" si="4"/>
        <v>22.4</v>
      </c>
      <c r="T13" s="5"/>
      <c r="U13" s="5">
        <f t="shared" si="6"/>
        <v>0</v>
      </c>
      <c r="V13" s="5"/>
      <c r="W13" s="5">
        <f t="shared" si="7"/>
        <v>0</v>
      </c>
      <c r="X13" s="5"/>
      <c r="Y13" s="1"/>
      <c r="Z13" s="1"/>
      <c r="AA13" s="1">
        <f t="shared" si="8"/>
        <v>12.544642857142858</v>
      </c>
      <c r="AB13" s="1">
        <f t="shared" si="9"/>
        <v>12.544642857142858</v>
      </c>
      <c r="AC13" s="1">
        <v>18.399999999999999</v>
      </c>
      <c r="AD13" s="1">
        <v>28.4</v>
      </c>
      <c r="AE13" s="1">
        <v>41.2</v>
      </c>
      <c r="AF13" s="1">
        <v>32.200000000000003</v>
      </c>
      <c r="AG13" s="1">
        <v>19.399999999999999</v>
      </c>
      <c r="AH13" s="1">
        <v>26.6</v>
      </c>
      <c r="AI13" s="1">
        <v>27.4</v>
      </c>
      <c r="AJ13" s="1">
        <v>24.2</v>
      </c>
      <c r="AK13" s="1"/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50</v>
      </c>
      <c r="B14" s="13" t="s">
        <v>42</v>
      </c>
      <c r="C14" s="13">
        <v>1</v>
      </c>
      <c r="D14" s="13"/>
      <c r="E14" s="13">
        <v>-1</v>
      </c>
      <c r="F14" s="13"/>
      <c r="G14" s="14">
        <v>0</v>
      </c>
      <c r="H14" s="13">
        <v>50</v>
      </c>
      <c r="I14" s="13" t="s">
        <v>51</v>
      </c>
      <c r="J14" s="13"/>
      <c r="K14" s="13">
        <v>31</v>
      </c>
      <c r="L14" s="13">
        <f t="shared" si="2"/>
        <v>-32</v>
      </c>
      <c r="M14" s="13">
        <f t="shared" si="3"/>
        <v>-1</v>
      </c>
      <c r="N14" s="13"/>
      <c r="O14" s="13">
        <v>0</v>
      </c>
      <c r="P14" s="13"/>
      <c r="Q14" s="13">
        <v>0</v>
      </c>
      <c r="R14" s="13">
        <f>IFERROR(VLOOKUP(A14,[1]Sheet!$A:$D,4,0),0)</f>
        <v>0</v>
      </c>
      <c r="S14" s="13">
        <f t="shared" si="4"/>
        <v>-0.2</v>
      </c>
      <c r="T14" s="15"/>
      <c r="U14" s="5">
        <f t="shared" si="6"/>
        <v>0</v>
      </c>
      <c r="V14" s="15"/>
      <c r="W14" s="5">
        <f t="shared" si="7"/>
        <v>0</v>
      </c>
      <c r="X14" s="15"/>
      <c r="Y14" s="13"/>
      <c r="Z14" s="13"/>
      <c r="AA14" s="1">
        <f t="shared" si="8"/>
        <v>0</v>
      </c>
      <c r="AB14" s="13">
        <f t="shared" si="9"/>
        <v>0</v>
      </c>
      <c r="AC14" s="13">
        <v>1.4</v>
      </c>
      <c r="AD14" s="13">
        <v>4</v>
      </c>
      <c r="AE14" s="13">
        <v>7</v>
      </c>
      <c r="AF14" s="13">
        <v>6.8</v>
      </c>
      <c r="AG14" s="13">
        <v>4</v>
      </c>
      <c r="AH14" s="13">
        <v>4.5999999999999996</v>
      </c>
      <c r="AI14" s="13">
        <v>4.2</v>
      </c>
      <c r="AJ14" s="13">
        <v>6.6</v>
      </c>
      <c r="AK14" s="13" t="s">
        <v>43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37</v>
      </c>
      <c r="C15" s="1">
        <v>1903.586</v>
      </c>
      <c r="D15" s="1">
        <v>3187.0210000000002</v>
      </c>
      <c r="E15" s="1">
        <v>1893.1279999999999</v>
      </c>
      <c r="F15" s="1">
        <v>1626.847</v>
      </c>
      <c r="G15" s="8">
        <v>1</v>
      </c>
      <c r="H15" s="1">
        <v>55</v>
      </c>
      <c r="I15" s="1" t="s">
        <v>38</v>
      </c>
      <c r="J15" s="1"/>
      <c r="K15" s="1">
        <v>1955.329</v>
      </c>
      <c r="L15" s="1">
        <f t="shared" si="2"/>
        <v>-62.201000000000022</v>
      </c>
      <c r="M15" s="1">
        <f t="shared" si="3"/>
        <v>1786.4659999999999</v>
      </c>
      <c r="N15" s="1">
        <v>106.66200000000001</v>
      </c>
      <c r="O15" s="1">
        <v>1045.1884729999999</v>
      </c>
      <c r="P15" s="1">
        <v>606.04103999999995</v>
      </c>
      <c r="Q15" s="1">
        <v>997.32049900000015</v>
      </c>
      <c r="R15" s="1">
        <f>IFERROR(VLOOKUP(A15,[1]Sheet!$A:$D,4,0),0)</f>
        <v>101</v>
      </c>
      <c r="S15" s="1">
        <f t="shared" si="4"/>
        <v>357.29319999999996</v>
      </c>
      <c r="T15" s="5"/>
      <c r="U15" s="5">
        <f t="shared" si="6"/>
        <v>0</v>
      </c>
      <c r="V15" s="5"/>
      <c r="W15" s="5">
        <f t="shared" si="7"/>
        <v>0</v>
      </c>
      <c r="X15" s="5"/>
      <c r="Y15" s="1"/>
      <c r="Z15" s="1"/>
      <c r="AA15" s="1">
        <f t="shared" si="8"/>
        <v>11.966074394922716</v>
      </c>
      <c r="AB15" s="1">
        <f t="shared" si="9"/>
        <v>11.966074394922716</v>
      </c>
      <c r="AC15" s="1">
        <v>402.77620000000002</v>
      </c>
      <c r="AD15" s="1">
        <v>367.29759999999999</v>
      </c>
      <c r="AE15" s="1">
        <v>345.24619999999999</v>
      </c>
      <c r="AF15" s="1">
        <v>410.55919999999998</v>
      </c>
      <c r="AG15" s="1">
        <v>395.35019999999997</v>
      </c>
      <c r="AH15" s="1">
        <v>368.60939999999999</v>
      </c>
      <c r="AI15" s="1">
        <v>315.34739999999999</v>
      </c>
      <c r="AJ15" s="1">
        <v>327.70760000000001</v>
      </c>
      <c r="AK15" s="1" t="s">
        <v>53</v>
      </c>
      <c r="AL15" s="1">
        <f t="shared" si="10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3602.34</v>
      </c>
      <c r="D16" s="1">
        <v>3276.2440000000001</v>
      </c>
      <c r="E16" s="1">
        <v>3719.183</v>
      </c>
      <c r="F16" s="1">
        <v>2330.41</v>
      </c>
      <c r="G16" s="8">
        <v>1</v>
      </c>
      <c r="H16" s="1">
        <v>50</v>
      </c>
      <c r="I16" s="1" t="s">
        <v>38</v>
      </c>
      <c r="J16" s="1"/>
      <c r="K16" s="1">
        <v>5264.1689999999999</v>
      </c>
      <c r="L16" s="1">
        <f t="shared" si="2"/>
        <v>-1544.9859999999999</v>
      </c>
      <c r="M16" s="1">
        <f t="shared" si="3"/>
        <v>2809.5059999999999</v>
      </c>
      <c r="N16" s="1">
        <v>909.67700000000002</v>
      </c>
      <c r="O16" s="1">
        <v>0</v>
      </c>
      <c r="P16" s="1"/>
      <c r="Q16" s="1">
        <v>3860.8335999999999</v>
      </c>
      <c r="R16" s="1">
        <f>IFERROR(VLOOKUP(A16,[1]Sheet!$A:$D,4,0),0)</f>
        <v>137</v>
      </c>
      <c r="S16" s="1">
        <f t="shared" si="4"/>
        <v>561.90120000000002</v>
      </c>
      <c r="T16" s="5"/>
      <c r="U16" s="5">
        <f t="shared" si="6"/>
        <v>0</v>
      </c>
      <c r="V16" s="5">
        <f>$V$1*S16</f>
        <v>561.90120000000002</v>
      </c>
      <c r="W16" s="5">
        <f t="shared" si="7"/>
        <v>561.90120000000002</v>
      </c>
      <c r="X16" s="5"/>
      <c r="Y16" s="1"/>
      <c r="Z16" s="1"/>
      <c r="AA16" s="1">
        <f t="shared" si="8"/>
        <v>12.018384726709963</v>
      </c>
      <c r="AB16" s="1">
        <f t="shared" si="9"/>
        <v>11.018384726709963</v>
      </c>
      <c r="AC16" s="1">
        <v>564.48800000000006</v>
      </c>
      <c r="AD16" s="1">
        <v>368.86759999999998</v>
      </c>
      <c r="AE16" s="1">
        <v>472.45499999999998</v>
      </c>
      <c r="AF16" s="1">
        <v>542.27840000000003</v>
      </c>
      <c r="AG16" s="1">
        <v>442.35939999999999</v>
      </c>
      <c r="AH16" s="1">
        <v>660.52920000000006</v>
      </c>
      <c r="AI16" s="1">
        <v>550.70360000000005</v>
      </c>
      <c r="AJ16" s="1">
        <v>440.84300000000002</v>
      </c>
      <c r="AK16" s="1" t="s">
        <v>53</v>
      </c>
      <c r="AL16" s="1">
        <f t="shared" si="10"/>
        <v>562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179.88200000000001</v>
      </c>
      <c r="D17" s="1">
        <v>128.55000000000001</v>
      </c>
      <c r="E17" s="1">
        <v>213.04499999999999</v>
      </c>
      <c r="F17" s="1">
        <v>87.36</v>
      </c>
      <c r="G17" s="8">
        <v>1</v>
      </c>
      <c r="H17" s="1">
        <v>60</v>
      </c>
      <c r="I17" s="1" t="s">
        <v>38</v>
      </c>
      <c r="J17" s="1"/>
      <c r="K17" s="1">
        <v>212.767</v>
      </c>
      <c r="L17" s="1">
        <f t="shared" si="2"/>
        <v>0.27799999999999159</v>
      </c>
      <c r="M17" s="1">
        <f t="shared" si="3"/>
        <v>197.07799999999997</v>
      </c>
      <c r="N17" s="1">
        <v>15.967000000000001</v>
      </c>
      <c r="O17" s="1">
        <v>227.32839999999999</v>
      </c>
      <c r="P17" s="1"/>
      <c r="Q17" s="1">
        <v>42.630600000000037</v>
      </c>
      <c r="R17" s="1">
        <f>IFERROR(VLOOKUP(A17,[1]Sheet!$A:$D,4,0),0)</f>
        <v>0</v>
      </c>
      <c r="S17" s="1">
        <f t="shared" si="4"/>
        <v>39.415599999999998</v>
      </c>
      <c r="T17" s="5">
        <f t="shared" ref="T17" si="11">11*S17-Q17-P17-O17-F17</f>
        <v>76.252599999999987</v>
      </c>
      <c r="U17" s="5">
        <f t="shared" si="6"/>
        <v>76.252599999999987</v>
      </c>
      <c r="V17" s="5"/>
      <c r="W17" s="5">
        <f t="shared" si="7"/>
        <v>76.252599999999987</v>
      </c>
      <c r="X17" s="5"/>
      <c r="Y17" s="1"/>
      <c r="Z17" s="1"/>
      <c r="AA17" s="1">
        <f t="shared" si="8"/>
        <v>11</v>
      </c>
      <c r="AB17" s="1">
        <f t="shared" si="9"/>
        <v>9.065420797856687</v>
      </c>
      <c r="AC17" s="1">
        <v>39.702599999999997</v>
      </c>
      <c r="AD17" s="1">
        <v>43.001800000000003</v>
      </c>
      <c r="AE17" s="1">
        <v>35.9482</v>
      </c>
      <c r="AF17" s="1">
        <v>38.449599999999997</v>
      </c>
      <c r="AG17" s="1">
        <v>42.823</v>
      </c>
      <c r="AH17" s="1">
        <v>31.767800000000001</v>
      </c>
      <c r="AI17" s="1">
        <v>30.862400000000001</v>
      </c>
      <c r="AJ17" s="1">
        <v>48.182600000000001</v>
      </c>
      <c r="AK17" s="1"/>
      <c r="AL17" s="1">
        <f t="shared" si="10"/>
        <v>76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669.98599999999999</v>
      </c>
      <c r="D18" s="1">
        <v>988.31</v>
      </c>
      <c r="E18" s="1">
        <v>910.71199999999999</v>
      </c>
      <c r="F18" s="1">
        <v>744.56500000000005</v>
      </c>
      <c r="G18" s="8">
        <v>1</v>
      </c>
      <c r="H18" s="1">
        <v>60</v>
      </c>
      <c r="I18" s="1" t="s">
        <v>38</v>
      </c>
      <c r="J18" s="1"/>
      <c r="K18" s="1">
        <v>1011.356</v>
      </c>
      <c r="L18" s="1">
        <f t="shared" si="2"/>
        <v>-100.64400000000001</v>
      </c>
      <c r="M18" s="1">
        <f t="shared" si="3"/>
        <v>821.28399999999999</v>
      </c>
      <c r="N18" s="1">
        <v>89.427999999999997</v>
      </c>
      <c r="O18" s="1">
        <v>632.47664800000007</v>
      </c>
      <c r="P18" s="1">
        <v>298.53548999999998</v>
      </c>
      <c r="Q18" s="1">
        <v>221.07995600000001</v>
      </c>
      <c r="R18" s="1">
        <f>IFERROR(VLOOKUP(A18,[1]Sheet!$A:$D,4,0),0)</f>
        <v>106</v>
      </c>
      <c r="S18" s="1">
        <f t="shared" si="4"/>
        <v>164.2568</v>
      </c>
      <c r="T18" s="5"/>
      <c r="U18" s="5">
        <f t="shared" si="6"/>
        <v>0</v>
      </c>
      <c r="V18" s="5"/>
      <c r="W18" s="5">
        <f t="shared" si="7"/>
        <v>0</v>
      </c>
      <c r="X18" s="5"/>
      <c r="Y18" s="1"/>
      <c r="Z18" s="1"/>
      <c r="AA18" s="1">
        <f t="shared" si="8"/>
        <v>11.546901522494046</v>
      </c>
      <c r="AB18" s="1">
        <f t="shared" si="9"/>
        <v>11.546901522494046</v>
      </c>
      <c r="AC18" s="1">
        <v>188.96</v>
      </c>
      <c r="AD18" s="1">
        <v>180.9306</v>
      </c>
      <c r="AE18" s="1">
        <v>146.96180000000001</v>
      </c>
      <c r="AF18" s="1">
        <v>187.96539999999999</v>
      </c>
      <c r="AG18" s="1">
        <v>173.80279999999999</v>
      </c>
      <c r="AH18" s="1">
        <v>148.65559999999999</v>
      </c>
      <c r="AI18" s="1">
        <v>148.7646</v>
      </c>
      <c r="AJ18" s="1">
        <v>156.2208</v>
      </c>
      <c r="AK18" s="1" t="s">
        <v>53</v>
      </c>
      <c r="AL18" s="1">
        <f t="shared" si="10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57</v>
      </c>
      <c r="B19" s="16" t="s">
        <v>37</v>
      </c>
      <c r="C19" s="16"/>
      <c r="D19" s="16"/>
      <c r="E19" s="16"/>
      <c r="F19" s="16"/>
      <c r="G19" s="17">
        <v>0</v>
      </c>
      <c r="H19" s="16">
        <v>60</v>
      </c>
      <c r="I19" s="16" t="s">
        <v>38</v>
      </c>
      <c r="J19" s="16"/>
      <c r="K19" s="16"/>
      <c r="L19" s="16">
        <f t="shared" si="2"/>
        <v>0</v>
      </c>
      <c r="M19" s="16">
        <f t="shared" si="3"/>
        <v>0</v>
      </c>
      <c r="N19" s="16"/>
      <c r="O19" s="16">
        <v>0</v>
      </c>
      <c r="P19" s="16"/>
      <c r="Q19" s="16">
        <v>0</v>
      </c>
      <c r="R19" s="16">
        <f>IFERROR(VLOOKUP(A19,[1]Sheet!$A:$D,4,0),0)</f>
        <v>0</v>
      </c>
      <c r="S19" s="16">
        <f t="shared" si="4"/>
        <v>0</v>
      </c>
      <c r="T19" s="18"/>
      <c r="U19" s="5">
        <f t="shared" si="6"/>
        <v>0</v>
      </c>
      <c r="V19" s="18"/>
      <c r="W19" s="5">
        <f t="shared" si="7"/>
        <v>0</v>
      </c>
      <c r="X19" s="18"/>
      <c r="Y19" s="16"/>
      <c r="Z19" s="16"/>
      <c r="AA19" s="1" t="e">
        <f t="shared" si="8"/>
        <v>#DIV/0!</v>
      </c>
      <c r="AB19" s="16" t="e">
        <f t="shared" si="9"/>
        <v>#DIV/0!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 t="s">
        <v>58</v>
      </c>
      <c r="AL19" s="1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37.71</v>
      </c>
      <c r="D20" s="1"/>
      <c r="E20" s="1">
        <v>2.3740000000000001</v>
      </c>
      <c r="F20" s="1">
        <v>35.335999999999999</v>
      </c>
      <c r="G20" s="8">
        <v>1</v>
      </c>
      <c r="H20" s="1">
        <v>180</v>
      </c>
      <c r="I20" s="1" t="s">
        <v>38</v>
      </c>
      <c r="J20" s="1"/>
      <c r="K20" s="1">
        <v>2</v>
      </c>
      <c r="L20" s="1">
        <f t="shared" si="2"/>
        <v>0.37400000000000011</v>
      </c>
      <c r="M20" s="1">
        <f t="shared" si="3"/>
        <v>2.3740000000000001</v>
      </c>
      <c r="N20" s="1"/>
      <c r="O20" s="1">
        <v>0</v>
      </c>
      <c r="P20" s="1"/>
      <c r="Q20" s="1">
        <v>0</v>
      </c>
      <c r="R20" s="1">
        <f>IFERROR(VLOOKUP(A20,[1]Sheet!$A:$D,4,0),0)</f>
        <v>0</v>
      </c>
      <c r="S20" s="1">
        <f t="shared" si="4"/>
        <v>0.4748</v>
      </c>
      <c r="T20" s="5"/>
      <c r="U20" s="5">
        <f t="shared" si="6"/>
        <v>0</v>
      </c>
      <c r="V20" s="5"/>
      <c r="W20" s="5">
        <f t="shared" si="7"/>
        <v>0</v>
      </c>
      <c r="X20" s="5"/>
      <c r="Y20" s="1"/>
      <c r="Z20" s="1"/>
      <c r="AA20" s="1">
        <f t="shared" si="8"/>
        <v>74.422914911541696</v>
      </c>
      <c r="AB20" s="1">
        <f t="shared" si="9"/>
        <v>74.422914911541696</v>
      </c>
      <c r="AC20" s="1">
        <v>0.32140000000000002</v>
      </c>
      <c r="AD20" s="1">
        <v>0.96140000000000003</v>
      </c>
      <c r="AE20" s="1">
        <v>1.5056</v>
      </c>
      <c r="AF20" s="1">
        <v>1.0952</v>
      </c>
      <c r="AG20" s="1">
        <v>1.4958</v>
      </c>
      <c r="AH20" s="1">
        <v>1.3431999999999999</v>
      </c>
      <c r="AI20" s="1">
        <v>0</v>
      </c>
      <c r="AJ20" s="1">
        <v>0</v>
      </c>
      <c r="AK20" s="22" t="s">
        <v>153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3158.5619999999999</v>
      </c>
      <c r="D21" s="1">
        <v>2538.306</v>
      </c>
      <c r="E21" s="1">
        <v>2813.364</v>
      </c>
      <c r="F21" s="1">
        <v>2811.0839999999998</v>
      </c>
      <c r="G21" s="8">
        <v>1</v>
      </c>
      <c r="H21" s="1">
        <v>60</v>
      </c>
      <c r="I21" s="1" t="s">
        <v>38</v>
      </c>
      <c r="J21" s="1"/>
      <c r="K21" s="1">
        <v>3017.74</v>
      </c>
      <c r="L21" s="1">
        <f t="shared" si="2"/>
        <v>-204.37599999999975</v>
      </c>
      <c r="M21" s="1">
        <f t="shared" si="3"/>
        <v>2485.1640000000002</v>
      </c>
      <c r="N21" s="1">
        <v>328.2</v>
      </c>
      <c r="O21" s="1">
        <v>482.28960000000001</v>
      </c>
      <c r="P21" s="1">
        <v>795.77783999999986</v>
      </c>
      <c r="Q21" s="1">
        <v>950.77713200000039</v>
      </c>
      <c r="R21" s="1">
        <f>IFERROR(VLOOKUP(A21,[1]Sheet!$A:$D,4,0),0)</f>
        <v>220</v>
      </c>
      <c r="S21" s="1">
        <f t="shared" si="4"/>
        <v>497.03280000000007</v>
      </c>
      <c r="T21" s="5">
        <f t="shared" ref="T21:T22" si="12">11*S21-Q21-P21-O21-F21</f>
        <v>427.43222800000058</v>
      </c>
      <c r="U21" s="5">
        <f t="shared" si="6"/>
        <v>427.43222800000058</v>
      </c>
      <c r="V21" s="5">
        <f t="shared" ref="V21:V23" si="13">$V$1*S21</f>
        <v>497.03280000000007</v>
      </c>
      <c r="W21" s="5">
        <f t="shared" si="7"/>
        <v>924.46502800000064</v>
      </c>
      <c r="X21" s="5"/>
      <c r="Y21" s="1"/>
      <c r="Z21" s="1"/>
      <c r="AA21" s="1">
        <f t="shared" si="8"/>
        <v>11.999999999999998</v>
      </c>
      <c r="AB21" s="1">
        <f t="shared" si="9"/>
        <v>10.14003215079568</v>
      </c>
      <c r="AC21" s="1">
        <v>491.17320000000001</v>
      </c>
      <c r="AD21" s="1">
        <v>482.28960000000001</v>
      </c>
      <c r="AE21" s="1">
        <v>448.85559999999998</v>
      </c>
      <c r="AF21" s="1">
        <v>598.78120000000001</v>
      </c>
      <c r="AG21" s="1">
        <v>596.61239999999998</v>
      </c>
      <c r="AH21" s="1">
        <v>541.40519999999992</v>
      </c>
      <c r="AI21" s="1">
        <v>479.1318</v>
      </c>
      <c r="AJ21" s="1">
        <v>492.28519999999997</v>
      </c>
      <c r="AK21" s="1" t="s">
        <v>53</v>
      </c>
      <c r="AL21" s="1">
        <f t="shared" si="10"/>
        <v>924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37</v>
      </c>
      <c r="C22" s="1">
        <v>407.62</v>
      </c>
      <c r="D22" s="1">
        <v>362.85399999999998</v>
      </c>
      <c r="E22" s="1">
        <v>464.63499999999999</v>
      </c>
      <c r="F22" s="1">
        <v>276.96499999999997</v>
      </c>
      <c r="G22" s="8">
        <v>1</v>
      </c>
      <c r="H22" s="1">
        <v>60</v>
      </c>
      <c r="I22" s="1" t="s">
        <v>38</v>
      </c>
      <c r="J22" s="1"/>
      <c r="K22" s="1">
        <v>536.23</v>
      </c>
      <c r="L22" s="1">
        <f t="shared" si="2"/>
        <v>-71.595000000000027</v>
      </c>
      <c r="M22" s="1">
        <f t="shared" si="3"/>
        <v>369.69499999999999</v>
      </c>
      <c r="N22" s="1">
        <v>94.94</v>
      </c>
      <c r="O22" s="1">
        <v>262.11399999999998</v>
      </c>
      <c r="P22" s="1"/>
      <c r="Q22" s="1">
        <v>135.13619999999989</v>
      </c>
      <c r="R22" s="1">
        <f>IFERROR(VLOOKUP(A22,[1]Sheet!$A:$D,4,0),0)</f>
        <v>47</v>
      </c>
      <c r="S22" s="1">
        <f t="shared" si="4"/>
        <v>73.938999999999993</v>
      </c>
      <c r="T22" s="5">
        <f t="shared" si="12"/>
        <v>139.11380000000008</v>
      </c>
      <c r="U22" s="5">
        <f t="shared" si="6"/>
        <v>139.11380000000008</v>
      </c>
      <c r="V22" s="5">
        <f t="shared" si="13"/>
        <v>73.938999999999993</v>
      </c>
      <c r="W22" s="5">
        <f t="shared" si="7"/>
        <v>213.05280000000008</v>
      </c>
      <c r="X22" s="5"/>
      <c r="Y22" s="1"/>
      <c r="Z22" s="1"/>
      <c r="AA22" s="1">
        <f t="shared" si="8"/>
        <v>12</v>
      </c>
      <c r="AB22" s="1">
        <f t="shared" si="9"/>
        <v>9.1185328446422034</v>
      </c>
      <c r="AC22" s="1">
        <v>72.890999999999991</v>
      </c>
      <c r="AD22" s="1">
        <v>77.612800000000007</v>
      </c>
      <c r="AE22" s="1">
        <v>72.598600000000005</v>
      </c>
      <c r="AF22" s="1">
        <v>87.712000000000003</v>
      </c>
      <c r="AG22" s="1">
        <v>85.099199999999996</v>
      </c>
      <c r="AH22" s="1">
        <v>75.818799999999996</v>
      </c>
      <c r="AI22" s="1">
        <v>73.695799999999991</v>
      </c>
      <c r="AJ22" s="1">
        <v>87.449400000000011</v>
      </c>
      <c r="AK22" s="1" t="s">
        <v>62</v>
      </c>
      <c r="AL22" s="1">
        <f t="shared" si="10"/>
        <v>213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715.42399999999998</v>
      </c>
      <c r="D23" s="1">
        <v>530.00300000000004</v>
      </c>
      <c r="E23" s="1">
        <v>650.22500000000002</v>
      </c>
      <c r="F23" s="1">
        <v>567.96699999999998</v>
      </c>
      <c r="G23" s="8">
        <v>1</v>
      </c>
      <c r="H23" s="1">
        <v>60</v>
      </c>
      <c r="I23" s="1" t="s">
        <v>38</v>
      </c>
      <c r="J23" s="1"/>
      <c r="K23" s="1">
        <v>687.8</v>
      </c>
      <c r="L23" s="1">
        <f t="shared" si="2"/>
        <v>-37.574999999999932</v>
      </c>
      <c r="M23" s="1">
        <f t="shared" si="3"/>
        <v>581.505</v>
      </c>
      <c r="N23" s="1">
        <v>68.72</v>
      </c>
      <c r="O23" s="1">
        <v>277.32492500000029</v>
      </c>
      <c r="P23" s="1">
        <v>198.55407</v>
      </c>
      <c r="Q23" s="1">
        <v>234.26971299999991</v>
      </c>
      <c r="R23" s="1">
        <f>IFERROR(VLOOKUP(A23,[1]Sheet!$A:$D,4,0),0)</f>
        <v>58</v>
      </c>
      <c r="S23" s="1">
        <f t="shared" si="4"/>
        <v>116.301</v>
      </c>
      <c r="T23" s="5"/>
      <c r="U23" s="5">
        <f t="shared" si="6"/>
        <v>0</v>
      </c>
      <c r="V23" s="5">
        <f t="shared" si="13"/>
        <v>116.301</v>
      </c>
      <c r="W23" s="5">
        <f t="shared" si="7"/>
        <v>116.301</v>
      </c>
      <c r="X23" s="5"/>
      <c r="Y23" s="1"/>
      <c r="Z23" s="1"/>
      <c r="AA23" s="1">
        <f t="shared" si="8"/>
        <v>11.989722427150239</v>
      </c>
      <c r="AB23" s="1">
        <f t="shared" si="9"/>
        <v>10.989722427150239</v>
      </c>
      <c r="AC23" s="1">
        <v>122.88039999999999</v>
      </c>
      <c r="AD23" s="1">
        <v>120.33580000000001</v>
      </c>
      <c r="AE23" s="1">
        <v>113.7542</v>
      </c>
      <c r="AF23" s="1">
        <v>136.57480000000001</v>
      </c>
      <c r="AG23" s="1">
        <v>139.74539999999999</v>
      </c>
      <c r="AH23" s="1">
        <v>135.20779999999999</v>
      </c>
      <c r="AI23" s="1">
        <v>107.0376</v>
      </c>
      <c r="AJ23" s="1">
        <v>113.1508</v>
      </c>
      <c r="AK23" s="1"/>
      <c r="AL23" s="1">
        <f t="shared" si="10"/>
        <v>116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33.31</v>
      </c>
      <c r="D24" s="1">
        <v>3.2749999999999999</v>
      </c>
      <c r="E24" s="1">
        <v>0.71599999999999997</v>
      </c>
      <c r="F24" s="1">
        <v>32.594000000000001</v>
      </c>
      <c r="G24" s="8">
        <v>1</v>
      </c>
      <c r="H24" s="1">
        <v>180</v>
      </c>
      <c r="I24" s="1" t="s">
        <v>38</v>
      </c>
      <c r="J24" s="1"/>
      <c r="K24" s="1">
        <v>3.7</v>
      </c>
      <c r="L24" s="1">
        <f t="shared" si="2"/>
        <v>-2.984</v>
      </c>
      <c r="M24" s="1">
        <f t="shared" si="3"/>
        <v>0.71599999999999997</v>
      </c>
      <c r="N24" s="1"/>
      <c r="O24" s="1">
        <v>0</v>
      </c>
      <c r="P24" s="1"/>
      <c r="Q24" s="1">
        <v>0</v>
      </c>
      <c r="R24" s="1">
        <f>IFERROR(VLOOKUP(A24,[1]Sheet!$A:$D,4,0),0)</f>
        <v>0</v>
      </c>
      <c r="S24" s="1">
        <f t="shared" si="4"/>
        <v>0.14319999999999999</v>
      </c>
      <c r="T24" s="5"/>
      <c r="U24" s="5">
        <f t="shared" si="6"/>
        <v>0</v>
      </c>
      <c r="V24" s="5"/>
      <c r="W24" s="5">
        <f t="shared" si="7"/>
        <v>0</v>
      </c>
      <c r="X24" s="5"/>
      <c r="Y24" s="1"/>
      <c r="Z24" s="1"/>
      <c r="AA24" s="1">
        <f t="shared" si="8"/>
        <v>227.61173184357543</v>
      </c>
      <c r="AB24" s="1">
        <f t="shared" si="9"/>
        <v>227.61173184357543</v>
      </c>
      <c r="AC24" s="1">
        <v>0.49540000000000001</v>
      </c>
      <c r="AD24" s="1">
        <v>1.5768</v>
      </c>
      <c r="AE24" s="1">
        <v>2.4508000000000001</v>
      </c>
      <c r="AF24" s="1">
        <v>1.5953999999999999</v>
      </c>
      <c r="AG24" s="1">
        <v>0.7238</v>
      </c>
      <c r="AH24" s="1">
        <v>0.56820000000000004</v>
      </c>
      <c r="AI24" s="1">
        <v>0</v>
      </c>
      <c r="AJ24" s="1">
        <v>0</v>
      </c>
      <c r="AK24" s="22" t="s">
        <v>153</v>
      </c>
      <c r="AL24" s="1">
        <f t="shared" si="10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1365.675</v>
      </c>
      <c r="D25" s="1">
        <v>1225.0540000000001</v>
      </c>
      <c r="E25" s="1">
        <v>1284.6479999999999</v>
      </c>
      <c r="F25" s="1">
        <v>1232.383</v>
      </c>
      <c r="G25" s="8">
        <v>1</v>
      </c>
      <c r="H25" s="1">
        <v>60</v>
      </c>
      <c r="I25" s="1" t="s">
        <v>38</v>
      </c>
      <c r="J25" s="1"/>
      <c r="K25" s="1">
        <v>1345.5509999999999</v>
      </c>
      <c r="L25" s="1">
        <f t="shared" si="2"/>
        <v>-60.90300000000002</v>
      </c>
      <c r="M25" s="1">
        <f t="shared" si="3"/>
        <v>1206.1879999999999</v>
      </c>
      <c r="N25" s="1">
        <v>78.459999999999994</v>
      </c>
      <c r="O25" s="1">
        <v>852.18879800000025</v>
      </c>
      <c r="P25" s="1">
        <v>450.07247999999998</v>
      </c>
      <c r="Q25" s="1">
        <v>287.88759399999998</v>
      </c>
      <c r="R25" s="1">
        <f>IFERROR(VLOOKUP(A25,[1]Sheet!$A:$D,4,0),0)</f>
        <v>83</v>
      </c>
      <c r="S25" s="1">
        <f t="shared" si="4"/>
        <v>241.23759999999999</v>
      </c>
      <c r="T25" s="5"/>
      <c r="U25" s="5">
        <f t="shared" si="6"/>
        <v>0</v>
      </c>
      <c r="V25" s="5"/>
      <c r="W25" s="5">
        <f t="shared" si="7"/>
        <v>0</v>
      </c>
      <c r="X25" s="5"/>
      <c r="Y25" s="1"/>
      <c r="Z25" s="1"/>
      <c r="AA25" s="1">
        <f t="shared" si="8"/>
        <v>11.700215356146805</v>
      </c>
      <c r="AB25" s="1">
        <f t="shared" si="9"/>
        <v>11.700215356146805</v>
      </c>
      <c r="AC25" s="1">
        <v>272.75360000000001</v>
      </c>
      <c r="AD25" s="1">
        <v>272.77120000000002</v>
      </c>
      <c r="AE25" s="1">
        <v>256.25740000000002</v>
      </c>
      <c r="AF25" s="1">
        <v>304.92320000000001</v>
      </c>
      <c r="AG25" s="1">
        <v>305.27059999999989</v>
      </c>
      <c r="AH25" s="1">
        <v>254.42439999999999</v>
      </c>
      <c r="AI25" s="1">
        <v>228.71799999999999</v>
      </c>
      <c r="AJ25" s="1">
        <v>230.6046</v>
      </c>
      <c r="AK25" s="1" t="s">
        <v>53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66</v>
      </c>
      <c r="B26" s="16" t="s">
        <v>37</v>
      </c>
      <c r="C26" s="16"/>
      <c r="D26" s="16"/>
      <c r="E26" s="16"/>
      <c r="F26" s="16"/>
      <c r="G26" s="17">
        <v>0</v>
      </c>
      <c r="H26" s="16">
        <v>30</v>
      </c>
      <c r="I26" s="16" t="s">
        <v>38</v>
      </c>
      <c r="J26" s="16"/>
      <c r="K26" s="16"/>
      <c r="L26" s="16">
        <f t="shared" si="2"/>
        <v>0</v>
      </c>
      <c r="M26" s="16">
        <f t="shared" si="3"/>
        <v>0</v>
      </c>
      <c r="N26" s="16"/>
      <c r="O26" s="16">
        <v>0</v>
      </c>
      <c r="P26" s="16"/>
      <c r="Q26" s="16">
        <v>0</v>
      </c>
      <c r="R26" s="16">
        <f>IFERROR(VLOOKUP(A26,[1]Sheet!$A:$D,4,0),0)</f>
        <v>0</v>
      </c>
      <c r="S26" s="16">
        <f t="shared" si="4"/>
        <v>0</v>
      </c>
      <c r="T26" s="18"/>
      <c r="U26" s="5">
        <f t="shared" si="6"/>
        <v>0</v>
      </c>
      <c r="V26" s="18"/>
      <c r="W26" s="5">
        <f t="shared" si="7"/>
        <v>0</v>
      </c>
      <c r="X26" s="18"/>
      <c r="Y26" s="16"/>
      <c r="Z26" s="16"/>
      <c r="AA26" s="1" t="e">
        <f t="shared" si="8"/>
        <v>#DIV/0!</v>
      </c>
      <c r="AB26" s="16" t="e">
        <f t="shared" si="9"/>
        <v>#DIV/0!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 t="s">
        <v>58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67</v>
      </c>
      <c r="B27" s="16" t="s">
        <v>37</v>
      </c>
      <c r="C27" s="16"/>
      <c r="D27" s="16"/>
      <c r="E27" s="16"/>
      <c r="F27" s="16"/>
      <c r="G27" s="17">
        <v>0</v>
      </c>
      <c r="H27" s="16">
        <v>30</v>
      </c>
      <c r="I27" s="16" t="s">
        <v>38</v>
      </c>
      <c r="J27" s="16"/>
      <c r="K27" s="16"/>
      <c r="L27" s="16">
        <f t="shared" si="2"/>
        <v>0</v>
      </c>
      <c r="M27" s="16">
        <f t="shared" si="3"/>
        <v>0</v>
      </c>
      <c r="N27" s="16"/>
      <c r="O27" s="16">
        <v>0</v>
      </c>
      <c r="P27" s="16"/>
      <c r="Q27" s="16">
        <v>0</v>
      </c>
      <c r="R27" s="16">
        <f>IFERROR(VLOOKUP(A27,[1]Sheet!$A:$D,4,0),0)</f>
        <v>0</v>
      </c>
      <c r="S27" s="16">
        <f t="shared" si="4"/>
        <v>0</v>
      </c>
      <c r="T27" s="18"/>
      <c r="U27" s="5">
        <f t="shared" si="6"/>
        <v>0</v>
      </c>
      <c r="V27" s="18"/>
      <c r="W27" s="5">
        <f t="shared" si="7"/>
        <v>0</v>
      </c>
      <c r="X27" s="18"/>
      <c r="Y27" s="16"/>
      <c r="Z27" s="16"/>
      <c r="AA27" s="1" t="e">
        <f t="shared" si="8"/>
        <v>#DIV/0!</v>
      </c>
      <c r="AB27" s="16" t="e">
        <f t="shared" si="9"/>
        <v>#DIV/0!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 t="s">
        <v>58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>
        <v>1469.556</v>
      </c>
      <c r="D28" s="1">
        <v>1023.628</v>
      </c>
      <c r="E28" s="1">
        <v>1221.2149999999999</v>
      </c>
      <c r="F28" s="1">
        <v>936.20699999999999</v>
      </c>
      <c r="G28" s="8">
        <v>1</v>
      </c>
      <c r="H28" s="1">
        <v>30</v>
      </c>
      <c r="I28" s="1" t="s">
        <v>38</v>
      </c>
      <c r="J28" s="1"/>
      <c r="K28" s="1">
        <v>1627.6780000000001</v>
      </c>
      <c r="L28" s="1">
        <f t="shared" si="2"/>
        <v>-406.46300000000019</v>
      </c>
      <c r="M28" s="1">
        <f t="shared" si="3"/>
        <v>1140.829</v>
      </c>
      <c r="N28" s="1">
        <v>80.385999999999996</v>
      </c>
      <c r="O28" s="1">
        <v>214.36979999999991</v>
      </c>
      <c r="P28" s="1"/>
      <c r="Q28" s="1">
        <v>975.26359999999886</v>
      </c>
      <c r="R28" s="1">
        <f>IFERROR(VLOOKUP(A28,[1]Sheet!$A:$D,4,0),0)</f>
        <v>97</v>
      </c>
      <c r="S28" s="1">
        <f t="shared" si="4"/>
        <v>228.16579999999999</v>
      </c>
      <c r="T28" s="5">
        <f>11*S28-Q28-P28-O28-F28</f>
        <v>383.98340000000132</v>
      </c>
      <c r="U28" s="5">
        <f t="shared" si="6"/>
        <v>383.98340000000132</v>
      </c>
      <c r="V28" s="5"/>
      <c r="W28" s="5">
        <f t="shared" si="7"/>
        <v>383.98340000000132</v>
      </c>
      <c r="X28" s="5"/>
      <c r="Y28" s="1"/>
      <c r="Z28" s="1"/>
      <c r="AA28" s="1">
        <f t="shared" si="8"/>
        <v>11.000000000000002</v>
      </c>
      <c r="AB28" s="1">
        <f t="shared" si="9"/>
        <v>9.3170860838916205</v>
      </c>
      <c r="AC28" s="1">
        <v>225.13460000000001</v>
      </c>
      <c r="AD28" s="1">
        <v>207.3006</v>
      </c>
      <c r="AE28" s="1">
        <v>216.4478</v>
      </c>
      <c r="AF28" s="1">
        <v>252.77940000000001</v>
      </c>
      <c r="AG28" s="1">
        <v>265.93380000000002</v>
      </c>
      <c r="AH28" s="1">
        <v>208.8518</v>
      </c>
      <c r="AI28" s="1">
        <v>147.73480000000001</v>
      </c>
      <c r="AJ28" s="1">
        <v>189.33320000000001</v>
      </c>
      <c r="AK28" s="1" t="s">
        <v>69</v>
      </c>
      <c r="AL28" s="1">
        <f t="shared" si="10"/>
        <v>384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70</v>
      </c>
      <c r="B29" s="16" t="s">
        <v>37</v>
      </c>
      <c r="C29" s="16"/>
      <c r="D29" s="16"/>
      <c r="E29" s="16"/>
      <c r="F29" s="16"/>
      <c r="G29" s="17">
        <v>0</v>
      </c>
      <c r="H29" s="16">
        <v>45</v>
      </c>
      <c r="I29" s="16" t="s">
        <v>38</v>
      </c>
      <c r="J29" s="16"/>
      <c r="K29" s="16"/>
      <c r="L29" s="16">
        <f t="shared" si="2"/>
        <v>0</v>
      </c>
      <c r="M29" s="16">
        <f t="shared" si="3"/>
        <v>0</v>
      </c>
      <c r="N29" s="16"/>
      <c r="O29" s="16">
        <v>0</v>
      </c>
      <c r="P29" s="16"/>
      <c r="Q29" s="16">
        <v>0</v>
      </c>
      <c r="R29" s="16">
        <f>IFERROR(VLOOKUP(A29,[1]Sheet!$A:$D,4,0),0)</f>
        <v>0</v>
      </c>
      <c r="S29" s="16">
        <f t="shared" si="4"/>
        <v>0</v>
      </c>
      <c r="T29" s="18"/>
      <c r="U29" s="5">
        <f t="shared" si="6"/>
        <v>0</v>
      </c>
      <c r="V29" s="18"/>
      <c r="W29" s="5">
        <f t="shared" si="7"/>
        <v>0</v>
      </c>
      <c r="X29" s="18"/>
      <c r="Y29" s="16"/>
      <c r="Z29" s="16"/>
      <c r="AA29" s="1" t="e">
        <f t="shared" si="8"/>
        <v>#DIV/0!</v>
      </c>
      <c r="AB29" s="16" t="e">
        <f t="shared" si="9"/>
        <v>#DIV/0!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 t="s">
        <v>58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71</v>
      </c>
      <c r="B30" s="16" t="s">
        <v>37</v>
      </c>
      <c r="C30" s="16"/>
      <c r="D30" s="16"/>
      <c r="E30" s="16"/>
      <c r="F30" s="16"/>
      <c r="G30" s="17">
        <v>0</v>
      </c>
      <c r="H30" s="16">
        <v>40</v>
      </c>
      <c r="I30" s="16" t="s">
        <v>38</v>
      </c>
      <c r="J30" s="16"/>
      <c r="K30" s="16"/>
      <c r="L30" s="16">
        <f t="shared" si="2"/>
        <v>0</v>
      </c>
      <c r="M30" s="16">
        <f t="shared" si="3"/>
        <v>0</v>
      </c>
      <c r="N30" s="16"/>
      <c r="O30" s="16">
        <v>0</v>
      </c>
      <c r="P30" s="16"/>
      <c r="Q30" s="16">
        <v>0</v>
      </c>
      <c r="R30" s="16">
        <f>IFERROR(VLOOKUP(A30,[1]Sheet!$A:$D,4,0),0)</f>
        <v>0</v>
      </c>
      <c r="S30" s="16">
        <f t="shared" si="4"/>
        <v>0</v>
      </c>
      <c r="T30" s="18"/>
      <c r="U30" s="5">
        <f t="shared" si="6"/>
        <v>0</v>
      </c>
      <c r="V30" s="18"/>
      <c r="W30" s="5">
        <f t="shared" si="7"/>
        <v>0</v>
      </c>
      <c r="X30" s="18"/>
      <c r="Y30" s="16"/>
      <c r="Z30" s="16"/>
      <c r="AA30" s="1" t="e">
        <f t="shared" si="8"/>
        <v>#DIV/0!</v>
      </c>
      <c r="AB30" s="16" t="e">
        <f t="shared" si="9"/>
        <v>#DIV/0!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 t="s">
        <v>58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72</v>
      </c>
      <c r="B31" s="16" t="s">
        <v>37</v>
      </c>
      <c r="C31" s="16"/>
      <c r="D31" s="16"/>
      <c r="E31" s="16"/>
      <c r="F31" s="16"/>
      <c r="G31" s="17">
        <v>0</v>
      </c>
      <c r="H31" s="16">
        <v>30</v>
      </c>
      <c r="I31" s="16" t="s">
        <v>38</v>
      </c>
      <c r="J31" s="16"/>
      <c r="K31" s="16"/>
      <c r="L31" s="16">
        <f t="shared" si="2"/>
        <v>0</v>
      </c>
      <c r="M31" s="16">
        <f t="shared" si="3"/>
        <v>0</v>
      </c>
      <c r="N31" s="16"/>
      <c r="O31" s="16">
        <v>0</v>
      </c>
      <c r="P31" s="16"/>
      <c r="Q31" s="16">
        <v>0</v>
      </c>
      <c r="R31" s="16">
        <f>IFERROR(VLOOKUP(A31,[1]Sheet!$A:$D,4,0),0)</f>
        <v>0</v>
      </c>
      <c r="S31" s="16">
        <f t="shared" si="4"/>
        <v>0</v>
      </c>
      <c r="T31" s="18"/>
      <c r="U31" s="5">
        <f t="shared" si="6"/>
        <v>0</v>
      </c>
      <c r="V31" s="18"/>
      <c r="W31" s="5">
        <f t="shared" si="7"/>
        <v>0</v>
      </c>
      <c r="X31" s="18"/>
      <c r="Y31" s="16"/>
      <c r="Z31" s="16"/>
      <c r="AA31" s="1" t="e">
        <f t="shared" si="8"/>
        <v>#DIV/0!</v>
      </c>
      <c r="AB31" s="16" t="e">
        <f t="shared" si="9"/>
        <v>#DIV/0!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 t="s">
        <v>58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73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>
        <f t="shared" si="3"/>
        <v>0</v>
      </c>
      <c r="N32" s="16"/>
      <c r="O32" s="16">
        <v>0</v>
      </c>
      <c r="P32" s="16"/>
      <c r="Q32" s="16">
        <v>0</v>
      </c>
      <c r="R32" s="16">
        <f>IFERROR(VLOOKUP(A32,[1]Sheet!$A:$D,4,0),0)</f>
        <v>0</v>
      </c>
      <c r="S32" s="16">
        <f t="shared" si="4"/>
        <v>0</v>
      </c>
      <c r="T32" s="18"/>
      <c r="U32" s="5">
        <f t="shared" si="6"/>
        <v>0</v>
      </c>
      <c r="V32" s="18"/>
      <c r="W32" s="5">
        <f t="shared" si="7"/>
        <v>0</v>
      </c>
      <c r="X32" s="18"/>
      <c r="Y32" s="16"/>
      <c r="Z32" s="16"/>
      <c r="AA32" s="1" t="e">
        <f t="shared" si="8"/>
        <v>#DIV/0!</v>
      </c>
      <c r="AB32" s="16" t="e">
        <f t="shared" si="9"/>
        <v>#DIV/0!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 t="s">
        <v>58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21.331</v>
      </c>
      <c r="D33" s="1">
        <v>5.3979999999999997</v>
      </c>
      <c r="E33" s="1">
        <v>2.6259999999999999</v>
      </c>
      <c r="F33" s="1">
        <v>23.184000000000001</v>
      </c>
      <c r="G33" s="8">
        <v>1</v>
      </c>
      <c r="H33" s="1">
        <v>50</v>
      </c>
      <c r="I33" s="1" t="s">
        <v>38</v>
      </c>
      <c r="J33" s="1"/>
      <c r="K33" s="1">
        <v>3</v>
      </c>
      <c r="L33" s="1">
        <f t="shared" si="2"/>
        <v>-0.37400000000000011</v>
      </c>
      <c r="M33" s="1">
        <f t="shared" si="3"/>
        <v>2.6259999999999999</v>
      </c>
      <c r="N33" s="1"/>
      <c r="O33" s="1">
        <v>0</v>
      </c>
      <c r="P33" s="1"/>
      <c r="Q33" s="1">
        <v>0</v>
      </c>
      <c r="R33" s="1">
        <f>IFERROR(VLOOKUP(A33,[1]Sheet!$A:$D,4,0),0)</f>
        <v>0</v>
      </c>
      <c r="S33" s="1">
        <f t="shared" si="4"/>
        <v>0.5252</v>
      </c>
      <c r="T33" s="5"/>
      <c r="U33" s="5">
        <f t="shared" si="6"/>
        <v>0</v>
      </c>
      <c r="V33" s="5"/>
      <c r="W33" s="5">
        <f t="shared" si="7"/>
        <v>0</v>
      </c>
      <c r="X33" s="5"/>
      <c r="Y33" s="1"/>
      <c r="Z33" s="1"/>
      <c r="AA33" s="1">
        <f t="shared" si="8"/>
        <v>44.143183549124146</v>
      </c>
      <c r="AB33" s="1">
        <f t="shared" si="9"/>
        <v>44.143183549124146</v>
      </c>
      <c r="AC33" s="1">
        <v>0.35580000000000001</v>
      </c>
      <c r="AD33" s="1">
        <v>0.54500000000000004</v>
      </c>
      <c r="AE33" s="1">
        <v>0.182</v>
      </c>
      <c r="AF33" s="1">
        <v>2.3483999999999998</v>
      </c>
      <c r="AG33" s="1">
        <v>2.5301999999999998</v>
      </c>
      <c r="AH33" s="1">
        <v>0.73</v>
      </c>
      <c r="AI33" s="1">
        <v>1.0978000000000001</v>
      </c>
      <c r="AJ33" s="1">
        <v>1.2889999999999999</v>
      </c>
      <c r="AK33" s="22" t="s">
        <v>154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1110</v>
      </c>
      <c r="D34" s="1">
        <v>1967</v>
      </c>
      <c r="E34" s="1">
        <v>1397</v>
      </c>
      <c r="F34" s="1">
        <v>1418</v>
      </c>
      <c r="G34" s="8">
        <v>0.4</v>
      </c>
      <c r="H34" s="1">
        <v>45</v>
      </c>
      <c r="I34" s="1" t="s">
        <v>38</v>
      </c>
      <c r="J34" s="1"/>
      <c r="K34" s="1">
        <v>2060</v>
      </c>
      <c r="L34" s="1">
        <f t="shared" si="2"/>
        <v>-663</v>
      </c>
      <c r="M34" s="1">
        <f t="shared" si="3"/>
        <v>755</v>
      </c>
      <c r="N34" s="1">
        <v>642</v>
      </c>
      <c r="O34" s="1">
        <v>0</v>
      </c>
      <c r="P34" s="1"/>
      <c r="Q34" s="1">
        <v>132.80000000000021</v>
      </c>
      <c r="R34" s="1">
        <f>IFERROR(VLOOKUP(A34,[1]Sheet!$A:$D,4,0),0)</f>
        <v>225</v>
      </c>
      <c r="S34" s="1">
        <f t="shared" si="4"/>
        <v>151</v>
      </c>
      <c r="T34" s="5">
        <f t="shared" ref="T34:T45" si="14">11*S34-Q34-P34-O34-F34</f>
        <v>110.19999999999982</v>
      </c>
      <c r="U34" s="5">
        <f t="shared" si="6"/>
        <v>110.19999999999982</v>
      </c>
      <c r="V34" s="5"/>
      <c r="W34" s="5">
        <f t="shared" si="7"/>
        <v>110.19999999999982</v>
      </c>
      <c r="X34" s="5"/>
      <c r="Y34" s="1"/>
      <c r="Z34" s="1"/>
      <c r="AA34" s="1">
        <f t="shared" si="8"/>
        <v>11</v>
      </c>
      <c r="AB34" s="1">
        <f t="shared" si="9"/>
        <v>10.27019867549669</v>
      </c>
      <c r="AC34" s="1">
        <v>165.8</v>
      </c>
      <c r="AD34" s="1">
        <v>173</v>
      </c>
      <c r="AE34" s="1">
        <v>141.80000000000001</v>
      </c>
      <c r="AF34" s="1">
        <v>267.8</v>
      </c>
      <c r="AG34" s="1">
        <v>225.6</v>
      </c>
      <c r="AH34" s="1">
        <v>238.8</v>
      </c>
      <c r="AI34" s="1">
        <v>213.6</v>
      </c>
      <c r="AJ34" s="1">
        <v>211.8</v>
      </c>
      <c r="AK34" s="1" t="s">
        <v>43</v>
      </c>
      <c r="AL34" s="1">
        <f t="shared" si="10"/>
        <v>44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672</v>
      </c>
      <c r="D35" s="1">
        <v>307</v>
      </c>
      <c r="E35" s="1">
        <v>305</v>
      </c>
      <c r="F35" s="1">
        <v>391</v>
      </c>
      <c r="G35" s="8">
        <v>0.45</v>
      </c>
      <c r="H35" s="1">
        <v>50</v>
      </c>
      <c r="I35" s="19" t="s">
        <v>162</v>
      </c>
      <c r="J35" s="1"/>
      <c r="K35" s="1">
        <v>376</v>
      </c>
      <c r="L35" s="1">
        <f t="shared" si="2"/>
        <v>-71</v>
      </c>
      <c r="M35" s="1">
        <f t="shared" si="3"/>
        <v>245</v>
      </c>
      <c r="N35" s="1">
        <v>60</v>
      </c>
      <c r="O35" s="1">
        <v>0</v>
      </c>
      <c r="P35" s="1"/>
      <c r="Q35" s="1">
        <v>25.799999999999951</v>
      </c>
      <c r="R35" s="1">
        <f>IFERROR(VLOOKUP(A35,[1]Sheet!$A:$D,4,0),0)</f>
        <v>0</v>
      </c>
      <c r="S35" s="1">
        <f t="shared" si="4"/>
        <v>49</v>
      </c>
      <c r="T35" s="5">
        <f t="shared" si="14"/>
        <v>122.20000000000005</v>
      </c>
      <c r="U35" s="5">
        <f>X35</f>
        <v>1200</v>
      </c>
      <c r="V35" s="5"/>
      <c r="W35" s="5">
        <f t="shared" si="7"/>
        <v>1200</v>
      </c>
      <c r="X35" s="5">
        <v>1200</v>
      </c>
      <c r="Y35" s="1" t="s">
        <v>159</v>
      </c>
      <c r="Z35" s="1"/>
      <c r="AA35" s="1">
        <f t="shared" si="8"/>
        <v>32.995918367346938</v>
      </c>
      <c r="AB35" s="1">
        <f t="shared" si="9"/>
        <v>8.5061224489795908</v>
      </c>
      <c r="AC35" s="1">
        <v>42.8</v>
      </c>
      <c r="AD35" s="1">
        <v>46.2</v>
      </c>
      <c r="AE35" s="1">
        <v>45</v>
      </c>
      <c r="AF35" s="1">
        <v>47.8</v>
      </c>
      <c r="AG35" s="1">
        <v>86.4</v>
      </c>
      <c r="AH35" s="1">
        <v>85.4</v>
      </c>
      <c r="AI35" s="1">
        <v>49</v>
      </c>
      <c r="AJ35" s="1">
        <v>43</v>
      </c>
      <c r="AK35" s="1" t="s">
        <v>43</v>
      </c>
      <c r="AL35" s="1">
        <f t="shared" si="10"/>
        <v>540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42</v>
      </c>
      <c r="C36" s="1">
        <v>745</v>
      </c>
      <c r="D36" s="1">
        <v>2362</v>
      </c>
      <c r="E36" s="1">
        <v>1246</v>
      </c>
      <c r="F36" s="1">
        <v>1209</v>
      </c>
      <c r="G36" s="8">
        <v>0.4</v>
      </c>
      <c r="H36" s="1">
        <v>45</v>
      </c>
      <c r="I36" s="1" t="s">
        <v>38</v>
      </c>
      <c r="J36" s="1"/>
      <c r="K36" s="1">
        <v>1860</v>
      </c>
      <c r="L36" s="1">
        <f t="shared" si="2"/>
        <v>-614</v>
      </c>
      <c r="M36" s="1">
        <f t="shared" si="3"/>
        <v>640</v>
      </c>
      <c r="N36" s="1">
        <v>606</v>
      </c>
      <c r="O36" s="1">
        <v>0</v>
      </c>
      <c r="P36" s="1"/>
      <c r="Q36" s="1">
        <v>0</v>
      </c>
      <c r="R36" s="1">
        <f>IFERROR(VLOOKUP(A36,[1]Sheet!$A:$D,4,0),0)</f>
        <v>208</v>
      </c>
      <c r="S36" s="1">
        <f t="shared" si="4"/>
        <v>128</v>
      </c>
      <c r="T36" s="5">
        <f t="shared" si="14"/>
        <v>199</v>
      </c>
      <c r="U36" s="5">
        <f t="shared" si="6"/>
        <v>199</v>
      </c>
      <c r="V36" s="5"/>
      <c r="W36" s="5">
        <f t="shared" si="7"/>
        <v>199</v>
      </c>
      <c r="X36" s="5"/>
      <c r="Y36" s="1"/>
      <c r="Z36" s="1"/>
      <c r="AA36" s="1">
        <f t="shared" si="8"/>
        <v>11</v>
      </c>
      <c r="AB36" s="1">
        <f t="shared" si="9"/>
        <v>9.4453125</v>
      </c>
      <c r="AC36" s="1">
        <v>127.8</v>
      </c>
      <c r="AD36" s="1">
        <v>137.6</v>
      </c>
      <c r="AE36" s="1">
        <v>126.2</v>
      </c>
      <c r="AF36" s="1">
        <v>221.4</v>
      </c>
      <c r="AG36" s="1">
        <v>165.2</v>
      </c>
      <c r="AH36" s="1">
        <v>188.2</v>
      </c>
      <c r="AI36" s="1">
        <v>176.8</v>
      </c>
      <c r="AJ36" s="1">
        <v>175.6</v>
      </c>
      <c r="AK36" s="1"/>
      <c r="AL36" s="1">
        <f t="shared" si="10"/>
        <v>80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37</v>
      </c>
      <c r="C37" s="1">
        <v>397.38</v>
      </c>
      <c r="D37" s="1">
        <v>767.851</v>
      </c>
      <c r="E37" s="1">
        <v>451.322</v>
      </c>
      <c r="F37" s="1">
        <v>571.57000000000005</v>
      </c>
      <c r="G37" s="8">
        <v>1</v>
      </c>
      <c r="H37" s="1">
        <v>45</v>
      </c>
      <c r="I37" s="1" t="s">
        <v>38</v>
      </c>
      <c r="J37" s="1"/>
      <c r="K37" s="1">
        <v>648.49900000000002</v>
      </c>
      <c r="L37" s="1">
        <f t="shared" si="2"/>
        <v>-197.17700000000002</v>
      </c>
      <c r="M37" s="1">
        <f t="shared" si="3"/>
        <v>250.62</v>
      </c>
      <c r="N37" s="1">
        <v>200.702</v>
      </c>
      <c r="O37" s="1">
        <v>76.691800000000001</v>
      </c>
      <c r="P37" s="1"/>
      <c r="Q37" s="1">
        <v>0</v>
      </c>
      <c r="R37" s="1">
        <f>IFERROR(VLOOKUP(A37,[1]Sheet!$A:$D,4,0),0)</f>
        <v>0</v>
      </c>
      <c r="S37" s="1">
        <f t="shared" si="4"/>
        <v>50.124000000000002</v>
      </c>
      <c r="T37" s="5"/>
      <c r="U37" s="5">
        <f t="shared" si="6"/>
        <v>0</v>
      </c>
      <c r="V37" s="5"/>
      <c r="W37" s="5">
        <f t="shared" si="7"/>
        <v>0</v>
      </c>
      <c r="X37" s="5"/>
      <c r="Y37" s="1"/>
      <c r="Z37" s="1"/>
      <c r="AA37" s="1">
        <f t="shared" si="8"/>
        <v>12.933161758838081</v>
      </c>
      <c r="AB37" s="1">
        <f t="shared" si="9"/>
        <v>12.933161758838081</v>
      </c>
      <c r="AC37" s="1">
        <v>38.446399999999997</v>
      </c>
      <c r="AD37" s="1">
        <v>76.691800000000001</v>
      </c>
      <c r="AE37" s="1">
        <v>90.000599999999991</v>
      </c>
      <c r="AF37" s="1">
        <v>75.361999999999995</v>
      </c>
      <c r="AG37" s="1">
        <v>78.886200000000002</v>
      </c>
      <c r="AH37" s="1">
        <v>84.255600000000001</v>
      </c>
      <c r="AI37" s="1">
        <v>69.680800000000005</v>
      </c>
      <c r="AJ37" s="1">
        <v>67.841800000000006</v>
      </c>
      <c r="AK37" s="1"/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42</v>
      </c>
      <c r="C38" s="1">
        <v>-2</v>
      </c>
      <c r="D38" s="1">
        <v>782</v>
      </c>
      <c r="E38" s="1">
        <v>222</v>
      </c>
      <c r="F38" s="1">
        <v>558</v>
      </c>
      <c r="G38" s="8">
        <v>0.1</v>
      </c>
      <c r="H38" s="1">
        <v>730</v>
      </c>
      <c r="I38" s="1" t="s">
        <v>38</v>
      </c>
      <c r="J38" s="1"/>
      <c r="K38" s="1">
        <v>224</v>
      </c>
      <c r="L38" s="1">
        <f t="shared" ref="L38:L69" si="15">E38-K38</f>
        <v>-2</v>
      </c>
      <c r="M38" s="1">
        <f t="shared" si="3"/>
        <v>222</v>
      </c>
      <c r="N38" s="1"/>
      <c r="O38" s="1">
        <v>0</v>
      </c>
      <c r="P38" s="1"/>
      <c r="Q38" s="1">
        <v>0</v>
      </c>
      <c r="R38" s="1">
        <f>IFERROR(VLOOKUP(A38,[1]Sheet!$A:$D,4,0),0)</f>
        <v>0</v>
      </c>
      <c r="S38" s="1">
        <f t="shared" si="4"/>
        <v>44.4</v>
      </c>
      <c r="T38" s="5"/>
      <c r="U38" s="5">
        <f t="shared" si="6"/>
        <v>0</v>
      </c>
      <c r="V38" s="5"/>
      <c r="W38" s="5">
        <f t="shared" si="7"/>
        <v>0</v>
      </c>
      <c r="X38" s="5"/>
      <c r="Y38" s="1"/>
      <c r="Z38" s="1"/>
      <c r="AA38" s="1">
        <f t="shared" si="8"/>
        <v>12.567567567567568</v>
      </c>
      <c r="AB38" s="1">
        <f t="shared" si="9"/>
        <v>12.567567567567568</v>
      </c>
      <c r="AC38" s="1">
        <v>23.4</v>
      </c>
      <c r="AD38" s="1">
        <v>47</v>
      </c>
      <c r="AE38" s="1">
        <v>73</v>
      </c>
      <c r="AF38" s="1">
        <v>33.4</v>
      </c>
      <c r="AG38" s="1">
        <v>21</v>
      </c>
      <c r="AH38" s="1">
        <v>20</v>
      </c>
      <c r="AI38" s="1">
        <v>0</v>
      </c>
      <c r="AJ38" s="1">
        <v>0</v>
      </c>
      <c r="AK38" s="1" t="s">
        <v>80</v>
      </c>
      <c r="AL38" s="1">
        <f t="shared" si="10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42</v>
      </c>
      <c r="C39" s="1">
        <v>230</v>
      </c>
      <c r="D39" s="1">
        <v>258</v>
      </c>
      <c r="E39" s="1">
        <v>233</v>
      </c>
      <c r="F39" s="1">
        <v>107</v>
      </c>
      <c r="G39" s="8">
        <v>0.35</v>
      </c>
      <c r="H39" s="1">
        <v>40</v>
      </c>
      <c r="I39" s="1" t="s">
        <v>38</v>
      </c>
      <c r="J39" s="1"/>
      <c r="K39" s="1">
        <v>329</v>
      </c>
      <c r="L39" s="1">
        <f t="shared" si="15"/>
        <v>-96</v>
      </c>
      <c r="M39" s="1">
        <f t="shared" si="3"/>
        <v>143</v>
      </c>
      <c r="N39" s="1">
        <v>90</v>
      </c>
      <c r="O39" s="1">
        <v>105.2</v>
      </c>
      <c r="P39" s="1"/>
      <c r="Q39" s="1">
        <v>71.800000000000011</v>
      </c>
      <c r="R39" s="1">
        <f>IFERROR(VLOOKUP(A39,[1]Sheet!$A:$D,4,0),0)</f>
        <v>0</v>
      </c>
      <c r="S39" s="1">
        <f t="shared" si="4"/>
        <v>28.6</v>
      </c>
      <c r="T39" s="5">
        <f t="shared" si="14"/>
        <v>30.600000000000023</v>
      </c>
      <c r="U39" s="5">
        <f t="shared" si="6"/>
        <v>30.600000000000023</v>
      </c>
      <c r="V39" s="5"/>
      <c r="W39" s="5">
        <f t="shared" si="7"/>
        <v>30.600000000000023</v>
      </c>
      <c r="X39" s="5"/>
      <c r="Y39" s="1"/>
      <c r="Z39" s="1"/>
      <c r="AA39" s="1">
        <f t="shared" si="8"/>
        <v>11</v>
      </c>
      <c r="AB39" s="1">
        <f t="shared" si="9"/>
        <v>9.93006993006993</v>
      </c>
      <c r="AC39" s="1">
        <v>30</v>
      </c>
      <c r="AD39" s="1">
        <v>31.8</v>
      </c>
      <c r="AE39" s="1">
        <v>32</v>
      </c>
      <c r="AF39" s="1">
        <v>39.4</v>
      </c>
      <c r="AG39" s="1">
        <v>42</v>
      </c>
      <c r="AH39" s="1">
        <v>44.2</v>
      </c>
      <c r="AI39" s="1">
        <v>44</v>
      </c>
      <c r="AJ39" s="1">
        <v>41</v>
      </c>
      <c r="AK39" s="1"/>
      <c r="AL39" s="1">
        <f t="shared" si="10"/>
        <v>11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37</v>
      </c>
      <c r="C40" s="1">
        <v>8.4580000000000002</v>
      </c>
      <c r="D40" s="1">
        <v>47.741</v>
      </c>
      <c r="E40" s="1">
        <v>31.965</v>
      </c>
      <c r="F40" s="1">
        <v>24.244</v>
      </c>
      <c r="G40" s="8">
        <v>1</v>
      </c>
      <c r="H40" s="1">
        <v>40</v>
      </c>
      <c r="I40" s="1" t="s">
        <v>38</v>
      </c>
      <c r="J40" s="1"/>
      <c r="K40" s="1">
        <v>34.200000000000003</v>
      </c>
      <c r="L40" s="1">
        <f t="shared" si="15"/>
        <v>-2.235000000000003</v>
      </c>
      <c r="M40" s="1">
        <f t="shared" si="3"/>
        <v>31.965</v>
      </c>
      <c r="N40" s="1"/>
      <c r="O40" s="1">
        <v>22.3294</v>
      </c>
      <c r="P40" s="1"/>
      <c r="Q40" s="1">
        <v>14.94180000000001</v>
      </c>
      <c r="R40" s="1">
        <f>IFERROR(VLOOKUP(A40,[1]Sheet!$A:$D,4,0),0)</f>
        <v>0</v>
      </c>
      <c r="S40" s="1">
        <f t="shared" si="4"/>
        <v>6.3929999999999998</v>
      </c>
      <c r="T40" s="5">
        <f t="shared" si="14"/>
        <v>8.8077999999999861</v>
      </c>
      <c r="U40" s="5">
        <f t="shared" si="6"/>
        <v>8.8077999999999861</v>
      </c>
      <c r="V40" s="5"/>
      <c r="W40" s="5">
        <f t="shared" si="7"/>
        <v>8.8077999999999861</v>
      </c>
      <c r="X40" s="5"/>
      <c r="Y40" s="1"/>
      <c r="Z40" s="1"/>
      <c r="AA40" s="1">
        <f t="shared" si="8"/>
        <v>11</v>
      </c>
      <c r="AB40" s="1">
        <f t="shared" si="9"/>
        <v>9.6222743625840774</v>
      </c>
      <c r="AC40" s="1">
        <v>6.0958000000000014</v>
      </c>
      <c r="AD40" s="1">
        <v>6.6498000000000008</v>
      </c>
      <c r="AE40" s="1">
        <v>6.2594000000000003</v>
      </c>
      <c r="AF40" s="1">
        <v>5.8335999999999997</v>
      </c>
      <c r="AG40" s="1">
        <v>5.0637999999999996</v>
      </c>
      <c r="AH40" s="1">
        <v>4.4527999999999999</v>
      </c>
      <c r="AI40" s="1">
        <v>6.3346</v>
      </c>
      <c r="AJ40" s="1">
        <v>6.1943999999999999</v>
      </c>
      <c r="AK40" s="1"/>
      <c r="AL40" s="1">
        <f t="shared" si="10"/>
        <v>9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42</v>
      </c>
      <c r="C41" s="1">
        <v>106</v>
      </c>
      <c r="D41" s="1">
        <v>498</v>
      </c>
      <c r="E41" s="1">
        <v>241</v>
      </c>
      <c r="F41" s="1">
        <v>246</v>
      </c>
      <c r="G41" s="8">
        <v>0.4</v>
      </c>
      <c r="H41" s="1">
        <v>40</v>
      </c>
      <c r="I41" s="1" t="s">
        <v>38</v>
      </c>
      <c r="J41" s="1"/>
      <c r="K41" s="1">
        <v>318</v>
      </c>
      <c r="L41" s="1">
        <f t="shared" si="15"/>
        <v>-77</v>
      </c>
      <c r="M41" s="1">
        <f t="shared" si="3"/>
        <v>175</v>
      </c>
      <c r="N41" s="1">
        <v>66</v>
      </c>
      <c r="O41" s="1">
        <v>41.2</v>
      </c>
      <c r="P41" s="1"/>
      <c r="Q41" s="1">
        <v>137.80000000000001</v>
      </c>
      <c r="R41" s="1">
        <f>IFERROR(VLOOKUP(A41,[1]Sheet!$A:$D,4,0),0)</f>
        <v>88</v>
      </c>
      <c r="S41" s="1">
        <f t="shared" si="4"/>
        <v>35</v>
      </c>
      <c r="T41" s="5"/>
      <c r="U41" s="5">
        <f t="shared" si="6"/>
        <v>0</v>
      </c>
      <c r="V41" s="5"/>
      <c r="W41" s="5">
        <f t="shared" si="7"/>
        <v>0</v>
      </c>
      <c r="X41" s="5"/>
      <c r="Y41" s="1"/>
      <c r="Z41" s="1"/>
      <c r="AA41" s="1">
        <f t="shared" si="8"/>
        <v>12.142857142857142</v>
      </c>
      <c r="AB41" s="1">
        <f t="shared" si="9"/>
        <v>12.142857142857142</v>
      </c>
      <c r="AC41" s="1">
        <v>44</v>
      </c>
      <c r="AD41" s="1">
        <v>41.2</v>
      </c>
      <c r="AE41" s="1">
        <v>27</v>
      </c>
      <c r="AF41" s="1">
        <v>56</v>
      </c>
      <c r="AG41" s="1">
        <v>36.200000000000003</v>
      </c>
      <c r="AH41" s="1">
        <v>31</v>
      </c>
      <c r="AI41" s="1">
        <v>27.4</v>
      </c>
      <c r="AJ41" s="1">
        <v>35</v>
      </c>
      <c r="AK41" s="1"/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42</v>
      </c>
      <c r="C42" s="1">
        <v>332</v>
      </c>
      <c r="D42" s="1">
        <v>902</v>
      </c>
      <c r="E42" s="1">
        <v>447</v>
      </c>
      <c r="F42" s="1">
        <v>486</v>
      </c>
      <c r="G42" s="8">
        <v>0.4</v>
      </c>
      <c r="H42" s="1">
        <v>45</v>
      </c>
      <c r="I42" s="1" t="s">
        <v>38</v>
      </c>
      <c r="J42" s="1"/>
      <c r="K42" s="1">
        <v>542</v>
      </c>
      <c r="L42" s="1">
        <f t="shared" si="15"/>
        <v>-95</v>
      </c>
      <c r="M42" s="1">
        <f t="shared" si="3"/>
        <v>357</v>
      </c>
      <c r="N42" s="1">
        <v>90</v>
      </c>
      <c r="O42" s="1">
        <v>0</v>
      </c>
      <c r="P42" s="1"/>
      <c r="Q42" s="1">
        <v>211.40000000000009</v>
      </c>
      <c r="R42" s="1">
        <f>IFERROR(VLOOKUP(A42,[1]Sheet!$A:$D,4,0),0)</f>
        <v>120</v>
      </c>
      <c r="S42" s="1">
        <f t="shared" si="4"/>
        <v>71.400000000000006</v>
      </c>
      <c r="T42" s="5">
        <f t="shared" si="14"/>
        <v>88</v>
      </c>
      <c r="U42" s="5">
        <f t="shared" si="6"/>
        <v>88</v>
      </c>
      <c r="V42" s="5"/>
      <c r="W42" s="5">
        <f t="shared" si="7"/>
        <v>88</v>
      </c>
      <c r="X42" s="5"/>
      <c r="Y42" s="1"/>
      <c r="Z42" s="1"/>
      <c r="AA42" s="1">
        <f t="shared" si="8"/>
        <v>11</v>
      </c>
      <c r="AB42" s="1">
        <f t="shared" si="9"/>
        <v>9.7675070028011213</v>
      </c>
      <c r="AC42" s="1">
        <v>74.400000000000006</v>
      </c>
      <c r="AD42" s="1">
        <v>66.400000000000006</v>
      </c>
      <c r="AE42" s="1">
        <v>43.6</v>
      </c>
      <c r="AF42" s="1">
        <v>94.8</v>
      </c>
      <c r="AG42" s="1">
        <v>74.400000000000006</v>
      </c>
      <c r="AH42" s="1">
        <v>75.599999999999994</v>
      </c>
      <c r="AI42" s="1">
        <v>68.400000000000006</v>
      </c>
      <c r="AJ42" s="1">
        <v>75.400000000000006</v>
      </c>
      <c r="AK42" s="1" t="s">
        <v>43</v>
      </c>
      <c r="AL42" s="1">
        <f t="shared" si="10"/>
        <v>35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37</v>
      </c>
      <c r="C43" s="1">
        <v>39.789000000000001</v>
      </c>
      <c r="D43" s="1">
        <v>172.59899999999999</v>
      </c>
      <c r="E43" s="1">
        <v>134.685</v>
      </c>
      <c r="F43" s="1">
        <v>56.850999999999999</v>
      </c>
      <c r="G43" s="8">
        <v>1</v>
      </c>
      <c r="H43" s="1">
        <v>40</v>
      </c>
      <c r="I43" s="1" t="s">
        <v>38</v>
      </c>
      <c r="J43" s="1"/>
      <c r="K43" s="1">
        <v>199.56800000000001</v>
      </c>
      <c r="L43" s="1">
        <f t="shared" si="15"/>
        <v>-64.88300000000001</v>
      </c>
      <c r="M43" s="1">
        <f t="shared" si="3"/>
        <v>69.718000000000004</v>
      </c>
      <c r="N43" s="1">
        <v>64.966999999999999</v>
      </c>
      <c r="O43" s="1">
        <v>31.77819999999997</v>
      </c>
      <c r="P43" s="1"/>
      <c r="Q43" s="1">
        <v>33.977000000000018</v>
      </c>
      <c r="R43" s="1">
        <f>IFERROR(VLOOKUP(A43,[1]Sheet!$A:$D,4,0),0)</f>
        <v>0</v>
      </c>
      <c r="S43" s="1">
        <f t="shared" si="4"/>
        <v>13.9436</v>
      </c>
      <c r="T43" s="5">
        <f t="shared" si="14"/>
        <v>30.773400000000024</v>
      </c>
      <c r="U43" s="5">
        <f t="shared" si="6"/>
        <v>30.773400000000024</v>
      </c>
      <c r="V43" s="5"/>
      <c r="W43" s="5">
        <f t="shared" si="7"/>
        <v>30.773400000000024</v>
      </c>
      <c r="X43" s="5"/>
      <c r="Y43" s="1"/>
      <c r="Z43" s="1"/>
      <c r="AA43" s="1">
        <f t="shared" si="8"/>
        <v>11</v>
      </c>
      <c r="AB43" s="1">
        <f t="shared" si="9"/>
        <v>8.7930089790298052</v>
      </c>
      <c r="AC43" s="1">
        <v>13.689399999999999</v>
      </c>
      <c r="AD43" s="1">
        <v>14.4346</v>
      </c>
      <c r="AE43" s="1">
        <v>16.334</v>
      </c>
      <c r="AF43" s="1">
        <v>18.047999999999998</v>
      </c>
      <c r="AG43" s="1">
        <v>14.3842</v>
      </c>
      <c r="AH43" s="1">
        <v>13.5288</v>
      </c>
      <c r="AI43" s="1">
        <v>17.506599999999999</v>
      </c>
      <c r="AJ43" s="1">
        <v>16.439</v>
      </c>
      <c r="AK43" s="1"/>
      <c r="AL43" s="1">
        <f t="shared" si="10"/>
        <v>31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42</v>
      </c>
      <c r="C44" s="1">
        <v>262</v>
      </c>
      <c r="D44" s="1">
        <v>1220</v>
      </c>
      <c r="E44" s="1">
        <v>537</v>
      </c>
      <c r="F44" s="1">
        <v>642</v>
      </c>
      <c r="G44" s="8">
        <v>0.35</v>
      </c>
      <c r="H44" s="1">
        <v>40</v>
      </c>
      <c r="I44" s="1" t="s">
        <v>38</v>
      </c>
      <c r="J44" s="1"/>
      <c r="K44" s="1">
        <v>644</v>
      </c>
      <c r="L44" s="1">
        <f t="shared" si="15"/>
        <v>-107</v>
      </c>
      <c r="M44" s="1">
        <f t="shared" si="3"/>
        <v>435</v>
      </c>
      <c r="N44" s="1">
        <v>102</v>
      </c>
      <c r="O44" s="1">
        <v>175.00000000000011</v>
      </c>
      <c r="P44" s="1"/>
      <c r="Q44" s="1">
        <v>125.8</v>
      </c>
      <c r="R44" s="1">
        <f>IFERROR(VLOOKUP(A44,[1]Sheet!$A:$D,4,0),0)</f>
        <v>0</v>
      </c>
      <c r="S44" s="1">
        <f t="shared" si="4"/>
        <v>87</v>
      </c>
      <c r="T44" s="5">
        <f t="shared" si="14"/>
        <v>14.199999999999932</v>
      </c>
      <c r="U44" s="5">
        <f t="shared" si="6"/>
        <v>14.199999999999932</v>
      </c>
      <c r="V44" s="5"/>
      <c r="W44" s="5">
        <f t="shared" si="7"/>
        <v>14.199999999999932</v>
      </c>
      <c r="X44" s="5"/>
      <c r="Y44" s="1"/>
      <c r="Z44" s="1"/>
      <c r="AA44" s="1">
        <f t="shared" si="8"/>
        <v>11</v>
      </c>
      <c r="AB44" s="1">
        <f t="shared" si="9"/>
        <v>10.836781609195404</v>
      </c>
      <c r="AC44" s="1">
        <v>96</v>
      </c>
      <c r="AD44" s="1">
        <v>107.2</v>
      </c>
      <c r="AE44" s="1">
        <v>120.4</v>
      </c>
      <c r="AF44" s="1">
        <v>117.8</v>
      </c>
      <c r="AG44" s="1">
        <v>97.6</v>
      </c>
      <c r="AH44" s="1">
        <v>91</v>
      </c>
      <c r="AI44" s="1">
        <v>69.599999999999994</v>
      </c>
      <c r="AJ44" s="1">
        <v>69.400000000000006</v>
      </c>
      <c r="AK44" s="1" t="s">
        <v>69</v>
      </c>
      <c r="AL44" s="1">
        <f t="shared" si="10"/>
        <v>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42</v>
      </c>
      <c r="C45" s="1">
        <v>229</v>
      </c>
      <c r="D45" s="1">
        <v>411</v>
      </c>
      <c r="E45" s="1">
        <v>357</v>
      </c>
      <c r="F45" s="1">
        <v>154</v>
      </c>
      <c r="G45" s="8">
        <v>0.4</v>
      </c>
      <c r="H45" s="1">
        <v>40</v>
      </c>
      <c r="I45" s="1" t="s">
        <v>38</v>
      </c>
      <c r="J45" s="1"/>
      <c r="K45" s="1">
        <v>379</v>
      </c>
      <c r="L45" s="1">
        <f t="shared" si="15"/>
        <v>-22</v>
      </c>
      <c r="M45" s="1">
        <f t="shared" si="3"/>
        <v>357</v>
      </c>
      <c r="N45" s="1"/>
      <c r="O45" s="1">
        <v>200.39999999999989</v>
      </c>
      <c r="P45" s="1"/>
      <c r="Q45" s="1">
        <v>234.20000000000019</v>
      </c>
      <c r="R45" s="1">
        <f>IFERROR(VLOOKUP(A45,[1]Sheet!$A:$D,4,0),0)</f>
        <v>0</v>
      </c>
      <c r="S45" s="1">
        <f t="shared" si="4"/>
        <v>71.400000000000006</v>
      </c>
      <c r="T45" s="5">
        <f t="shared" si="14"/>
        <v>196.80000000000007</v>
      </c>
      <c r="U45" s="5">
        <f t="shared" si="6"/>
        <v>196.80000000000007</v>
      </c>
      <c r="V45" s="5"/>
      <c r="W45" s="5">
        <f t="shared" si="7"/>
        <v>196.80000000000007</v>
      </c>
      <c r="X45" s="5"/>
      <c r="Y45" s="1"/>
      <c r="Z45" s="1"/>
      <c r="AA45" s="1">
        <f t="shared" si="8"/>
        <v>11</v>
      </c>
      <c r="AB45" s="1">
        <f t="shared" si="9"/>
        <v>8.2436974789915958</v>
      </c>
      <c r="AC45" s="1">
        <v>64.2</v>
      </c>
      <c r="AD45" s="1">
        <v>58.8</v>
      </c>
      <c r="AE45" s="1">
        <v>59.2</v>
      </c>
      <c r="AF45" s="1">
        <v>62.2</v>
      </c>
      <c r="AG45" s="1">
        <v>60.6</v>
      </c>
      <c r="AH45" s="1">
        <v>62.4</v>
      </c>
      <c r="AI45" s="1">
        <v>66.400000000000006</v>
      </c>
      <c r="AJ45" s="1">
        <v>72.2</v>
      </c>
      <c r="AK45" s="1" t="s">
        <v>43</v>
      </c>
      <c r="AL45" s="1">
        <f t="shared" si="10"/>
        <v>79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>
        <v>73.742000000000004</v>
      </c>
      <c r="D46" s="1">
        <v>334.94799999999998</v>
      </c>
      <c r="E46" s="1">
        <v>116.465</v>
      </c>
      <c r="F46" s="1">
        <v>250.423</v>
      </c>
      <c r="G46" s="8">
        <v>1</v>
      </c>
      <c r="H46" s="1">
        <v>50</v>
      </c>
      <c r="I46" s="1" t="s">
        <v>38</v>
      </c>
      <c r="J46" s="1"/>
      <c r="K46" s="1">
        <v>113.5</v>
      </c>
      <c r="L46" s="1">
        <f t="shared" si="15"/>
        <v>2.9650000000000034</v>
      </c>
      <c r="M46" s="1">
        <f t="shared" si="3"/>
        <v>116.465</v>
      </c>
      <c r="N46" s="1"/>
      <c r="O46" s="1">
        <v>72.11220000000003</v>
      </c>
      <c r="P46" s="1"/>
      <c r="Q46" s="1">
        <v>0</v>
      </c>
      <c r="R46" s="1">
        <f>IFERROR(VLOOKUP(A46,[1]Sheet!$A:$D,4,0),0)</f>
        <v>0</v>
      </c>
      <c r="S46" s="1">
        <f t="shared" si="4"/>
        <v>23.292999999999999</v>
      </c>
      <c r="T46" s="5"/>
      <c r="U46" s="5">
        <f t="shared" si="6"/>
        <v>0</v>
      </c>
      <c r="V46" s="5"/>
      <c r="W46" s="5">
        <f t="shared" si="7"/>
        <v>0</v>
      </c>
      <c r="X46" s="5"/>
      <c r="Y46" s="1"/>
      <c r="Z46" s="1"/>
      <c r="AA46" s="1">
        <f t="shared" si="8"/>
        <v>13.846872450950931</v>
      </c>
      <c r="AB46" s="1">
        <f t="shared" si="9"/>
        <v>13.846872450950931</v>
      </c>
      <c r="AC46" s="1">
        <v>22.013999999999999</v>
      </c>
      <c r="AD46" s="1">
        <v>35.386000000000003</v>
      </c>
      <c r="AE46" s="1">
        <v>33.058399999999999</v>
      </c>
      <c r="AF46" s="1">
        <v>45.860199999999999</v>
      </c>
      <c r="AG46" s="1">
        <v>32.693399999999997</v>
      </c>
      <c r="AH46" s="1">
        <v>18.192799999999998</v>
      </c>
      <c r="AI46" s="1">
        <v>15.429399999999999</v>
      </c>
      <c r="AJ46" s="1">
        <v>28.977399999999999</v>
      </c>
      <c r="AK46" s="1"/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37</v>
      </c>
      <c r="C47" s="1">
        <v>740.19500000000005</v>
      </c>
      <c r="D47" s="1">
        <v>2174.3879999999999</v>
      </c>
      <c r="E47" s="1">
        <v>863.08100000000002</v>
      </c>
      <c r="F47" s="1">
        <v>1546.0429999999999</v>
      </c>
      <c r="G47" s="8">
        <v>1</v>
      </c>
      <c r="H47" s="1">
        <v>50</v>
      </c>
      <c r="I47" s="1" t="s">
        <v>38</v>
      </c>
      <c r="J47" s="1"/>
      <c r="K47" s="1">
        <v>1207.194</v>
      </c>
      <c r="L47" s="1">
        <f t="shared" si="15"/>
        <v>-344.11299999999994</v>
      </c>
      <c r="M47" s="1">
        <f t="shared" si="3"/>
        <v>526.83400000000006</v>
      </c>
      <c r="N47" s="1">
        <v>336.24700000000001</v>
      </c>
      <c r="O47" s="1">
        <v>201.85839999999999</v>
      </c>
      <c r="P47" s="1"/>
      <c r="Q47" s="1">
        <v>0</v>
      </c>
      <c r="R47" s="1">
        <f>IFERROR(VLOOKUP(A47,[1]Sheet!$A:$D,4,0),0)</f>
        <v>0</v>
      </c>
      <c r="S47" s="1">
        <f t="shared" si="4"/>
        <v>105.36680000000001</v>
      </c>
      <c r="T47" s="5"/>
      <c r="U47" s="5">
        <f t="shared" si="6"/>
        <v>0</v>
      </c>
      <c r="V47" s="5"/>
      <c r="W47" s="5">
        <f t="shared" si="7"/>
        <v>0</v>
      </c>
      <c r="X47" s="5"/>
      <c r="Y47" s="1"/>
      <c r="Z47" s="1"/>
      <c r="AA47" s="1">
        <f t="shared" si="8"/>
        <v>16.588730036406151</v>
      </c>
      <c r="AB47" s="1">
        <f t="shared" si="9"/>
        <v>16.588730036406151</v>
      </c>
      <c r="AC47" s="1">
        <v>88.069000000000003</v>
      </c>
      <c r="AD47" s="1">
        <v>201.85839999999999</v>
      </c>
      <c r="AE47" s="1">
        <v>227.624</v>
      </c>
      <c r="AF47" s="1">
        <v>176.36859999999999</v>
      </c>
      <c r="AG47" s="1">
        <v>191.1208</v>
      </c>
      <c r="AH47" s="1">
        <v>162.3288</v>
      </c>
      <c r="AI47" s="1">
        <v>136.67160000000001</v>
      </c>
      <c r="AJ47" s="1">
        <v>165.9898</v>
      </c>
      <c r="AK47" s="1"/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90</v>
      </c>
      <c r="B48" s="16" t="s">
        <v>37</v>
      </c>
      <c r="C48" s="16"/>
      <c r="D48" s="16"/>
      <c r="E48" s="16"/>
      <c r="F48" s="16"/>
      <c r="G48" s="17">
        <v>0</v>
      </c>
      <c r="H48" s="16">
        <v>40</v>
      </c>
      <c r="I48" s="16" t="s">
        <v>38</v>
      </c>
      <c r="J48" s="16"/>
      <c r="K48" s="16"/>
      <c r="L48" s="16">
        <f t="shared" si="15"/>
        <v>0</v>
      </c>
      <c r="M48" s="16">
        <f t="shared" si="3"/>
        <v>0</v>
      </c>
      <c r="N48" s="16"/>
      <c r="O48" s="16">
        <v>0</v>
      </c>
      <c r="P48" s="16"/>
      <c r="Q48" s="16">
        <v>0</v>
      </c>
      <c r="R48" s="16">
        <f>IFERROR(VLOOKUP(A48,[1]Sheet!$A:$D,4,0),0)</f>
        <v>0</v>
      </c>
      <c r="S48" s="16">
        <f t="shared" si="4"/>
        <v>0</v>
      </c>
      <c r="T48" s="18"/>
      <c r="U48" s="5">
        <f t="shared" si="6"/>
        <v>0</v>
      </c>
      <c r="V48" s="18"/>
      <c r="W48" s="5">
        <f t="shared" si="7"/>
        <v>0</v>
      </c>
      <c r="X48" s="18"/>
      <c r="Y48" s="16"/>
      <c r="Z48" s="16"/>
      <c r="AA48" s="1" t="e">
        <f t="shared" si="8"/>
        <v>#DIV/0!</v>
      </c>
      <c r="AB48" s="16" t="e">
        <f t="shared" si="9"/>
        <v>#DIV/0!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 t="s">
        <v>58</v>
      </c>
      <c r="AL48" s="1">
        <f t="shared" si="1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42</v>
      </c>
      <c r="C49" s="1">
        <v>339</v>
      </c>
      <c r="D49" s="1">
        <v>47</v>
      </c>
      <c r="E49" s="1">
        <v>220</v>
      </c>
      <c r="F49" s="1">
        <v>126</v>
      </c>
      <c r="G49" s="8">
        <v>0.45</v>
      </c>
      <c r="H49" s="1">
        <v>50</v>
      </c>
      <c r="I49" s="1" t="s">
        <v>38</v>
      </c>
      <c r="J49" s="1"/>
      <c r="K49" s="1">
        <v>261</v>
      </c>
      <c r="L49" s="1">
        <f t="shared" si="15"/>
        <v>-41</v>
      </c>
      <c r="M49" s="1">
        <f t="shared" si="3"/>
        <v>190</v>
      </c>
      <c r="N49" s="1">
        <v>30</v>
      </c>
      <c r="O49" s="1">
        <v>47.400000000000048</v>
      </c>
      <c r="P49" s="1"/>
      <c r="Q49" s="1">
        <v>139.6</v>
      </c>
      <c r="R49" s="1">
        <f>IFERROR(VLOOKUP(A49,[1]Sheet!$A:$D,4,0),0)</f>
        <v>0</v>
      </c>
      <c r="S49" s="1">
        <f t="shared" si="4"/>
        <v>38</v>
      </c>
      <c r="T49" s="5">
        <f t="shared" ref="T49:T62" si="16">11*S49-Q49-P49-O49-F49</f>
        <v>104.99999999999994</v>
      </c>
      <c r="U49" s="5">
        <f t="shared" si="6"/>
        <v>104.99999999999994</v>
      </c>
      <c r="V49" s="5"/>
      <c r="W49" s="5">
        <f t="shared" si="7"/>
        <v>104.99999999999994</v>
      </c>
      <c r="X49" s="5"/>
      <c r="Y49" s="1"/>
      <c r="Z49" s="1"/>
      <c r="AA49" s="1">
        <f t="shared" si="8"/>
        <v>10.999999999999998</v>
      </c>
      <c r="AB49" s="1">
        <f t="shared" si="9"/>
        <v>8.2368421052631575</v>
      </c>
      <c r="AC49" s="1">
        <v>34</v>
      </c>
      <c r="AD49" s="1">
        <v>32.200000000000003</v>
      </c>
      <c r="AE49" s="1">
        <v>32.200000000000003</v>
      </c>
      <c r="AF49" s="1">
        <v>29.6</v>
      </c>
      <c r="AG49" s="1">
        <v>48.6</v>
      </c>
      <c r="AH49" s="1">
        <v>44.8</v>
      </c>
      <c r="AI49" s="1">
        <v>30.8</v>
      </c>
      <c r="AJ49" s="1">
        <v>31.2</v>
      </c>
      <c r="AK49" s="1" t="s">
        <v>43</v>
      </c>
      <c r="AL49" s="1">
        <f t="shared" si="10"/>
        <v>47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42</v>
      </c>
      <c r="C50" s="1">
        <v>43</v>
      </c>
      <c r="D50" s="1">
        <v>62</v>
      </c>
      <c r="E50" s="1">
        <v>56</v>
      </c>
      <c r="F50" s="1">
        <v>36</v>
      </c>
      <c r="G50" s="8">
        <v>0.4</v>
      </c>
      <c r="H50" s="1">
        <v>40</v>
      </c>
      <c r="I50" s="1" t="s">
        <v>38</v>
      </c>
      <c r="J50" s="1"/>
      <c r="K50" s="1">
        <v>62</v>
      </c>
      <c r="L50" s="1">
        <f t="shared" si="15"/>
        <v>-6</v>
      </c>
      <c r="M50" s="1">
        <f t="shared" si="3"/>
        <v>56</v>
      </c>
      <c r="N50" s="1"/>
      <c r="O50" s="1">
        <v>0</v>
      </c>
      <c r="P50" s="1"/>
      <c r="Q50" s="1">
        <v>72</v>
      </c>
      <c r="R50" s="1">
        <f>IFERROR(VLOOKUP(A50,[1]Sheet!$A:$D,4,0),0)</f>
        <v>0</v>
      </c>
      <c r="S50" s="1">
        <f t="shared" si="4"/>
        <v>11.2</v>
      </c>
      <c r="T50" s="5">
        <f t="shared" si="16"/>
        <v>15.199999999999989</v>
      </c>
      <c r="U50" s="5">
        <f t="shared" si="6"/>
        <v>15.199999999999989</v>
      </c>
      <c r="V50" s="5"/>
      <c r="W50" s="5">
        <f t="shared" si="7"/>
        <v>15.199999999999989</v>
      </c>
      <c r="X50" s="5"/>
      <c r="Y50" s="1"/>
      <c r="Z50" s="1"/>
      <c r="AA50" s="1">
        <f t="shared" si="8"/>
        <v>11</v>
      </c>
      <c r="AB50" s="1">
        <f t="shared" si="9"/>
        <v>9.6428571428571441</v>
      </c>
      <c r="AC50" s="1">
        <v>12.2</v>
      </c>
      <c r="AD50" s="1">
        <v>7.2</v>
      </c>
      <c r="AE50" s="1">
        <v>8.6</v>
      </c>
      <c r="AF50" s="1">
        <v>10.8</v>
      </c>
      <c r="AG50" s="1">
        <v>9.8000000000000007</v>
      </c>
      <c r="AH50" s="1">
        <v>8.1999999999999993</v>
      </c>
      <c r="AI50" s="1">
        <v>8</v>
      </c>
      <c r="AJ50" s="1">
        <v>7</v>
      </c>
      <c r="AK50" s="1"/>
      <c r="AL50" s="1">
        <f t="shared" si="10"/>
        <v>6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42</v>
      </c>
      <c r="C51" s="1">
        <v>74</v>
      </c>
      <c r="D51" s="1">
        <v>3</v>
      </c>
      <c r="E51" s="1">
        <v>57</v>
      </c>
      <c r="F51" s="1">
        <v>13</v>
      </c>
      <c r="G51" s="8">
        <v>0.4</v>
      </c>
      <c r="H51" s="1">
        <v>40</v>
      </c>
      <c r="I51" s="1" t="s">
        <v>38</v>
      </c>
      <c r="J51" s="1"/>
      <c r="K51" s="1">
        <v>61</v>
      </c>
      <c r="L51" s="1">
        <f t="shared" si="15"/>
        <v>-4</v>
      </c>
      <c r="M51" s="1">
        <f t="shared" si="3"/>
        <v>57</v>
      </c>
      <c r="N51" s="1"/>
      <c r="O51" s="1">
        <v>9.5999999999999943</v>
      </c>
      <c r="P51" s="1"/>
      <c r="Q51" s="1">
        <v>84.2</v>
      </c>
      <c r="R51" s="1">
        <f>IFERROR(VLOOKUP(A51,[1]Sheet!$A:$D,4,0),0)</f>
        <v>0</v>
      </c>
      <c r="S51" s="1">
        <f t="shared" si="4"/>
        <v>11.4</v>
      </c>
      <c r="T51" s="5">
        <f t="shared" si="16"/>
        <v>18.600000000000009</v>
      </c>
      <c r="U51" s="5">
        <f t="shared" si="6"/>
        <v>18.600000000000009</v>
      </c>
      <c r="V51" s="5"/>
      <c r="W51" s="5">
        <f t="shared" si="7"/>
        <v>18.600000000000009</v>
      </c>
      <c r="X51" s="5"/>
      <c r="Y51" s="1"/>
      <c r="Z51" s="1"/>
      <c r="AA51" s="1">
        <f t="shared" si="8"/>
        <v>11</v>
      </c>
      <c r="AB51" s="1">
        <f t="shared" si="9"/>
        <v>9.3684210526315788</v>
      </c>
      <c r="AC51" s="1">
        <v>13.2</v>
      </c>
      <c r="AD51" s="1">
        <v>7.6</v>
      </c>
      <c r="AE51" s="1">
        <v>5.4</v>
      </c>
      <c r="AF51" s="1">
        <v>9</v>
      </c>
      <c r="AG51" s="1">
        <v>11.4</v>
      </c>
      <c r="AH51" s="1">
        <v>9.6</v>
      </c>
      <c r="AI51" s="1">
        <v>7.4</v>
      </c>
      <c r="AJ51" s="1">
        <v>7</v>
      </c>
      <c r="AK51" s="1" t="s">
        <v>94</v>
      </c>
      <c r="AL51" s="1">
        <f t="shared" si="10"/>
        <v>7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37</v>
      </c>
      <c r="C52" s="1">
        <v>84.105999999999995</v>
      </c>
      <c r="D52" s="1">
        <v>718.04100000000005</v>
      </c>
      <c r="E52" s="1">
        <v>192.672</v>
      </c>
      <c r="F52" s="1">
        <v>433.93099999999998</v>
      </c>
      <c r="G52" s="8">
        <v>1</v>
      </c>
      <c r="H52" s="1">
        <v>50</v>
      </c>
      <c r="I52" s="1" t="s">
        <v>38</v>
      </c>
      <c r="J52" s="1"/>
      <c r="K52" s="1">
        <v>264.68700000000001</v>
      </c>
      <c r="L52" s="1">
        <f t="shared" si="15"/>
        <v>-72.015000000000015</v>
      </c>
      <c r="M52" s="1">
        <f t="shared" si="3"/>
        <v>139.21899999999999</v>
      </c>
      <c r="N52" s="1">
        <v>53.453000000000003</v>
      </c>
      <c r="O52" s="1">
        <v>98.290999999999897</v>
      </c>
      <c r="P52" s="1"/>
      <c r="Q52" s="1">
        <v>0</v>
      </c>
      <c r="R52" s="1">
        <f>IFERROR(VLOOKUP(A52,[1]Sheet!$A:$D,4,0),0)</f>
        <v>0</v>
      </c>
      <c r="S52" s="1">
        <f t="shared" si="4"/>
        <v>27.843799999999998</v>
      </c>
      <c r="T52" s="5"/>
      <c r="U52" s="5">
        <f t="shared" si="6"/>
        <v>0</v>
      </c>
      <c r="V52" s="5"/>
      <c r="W52" s="5">
        <f t="shared" si="7"/>
        <v>0</v>
      </c>
      <c r="X52" s="5"/>
      <c r="Y52" s="1"/>
      <c r="Z52" s="1"/>
      <c r="AA52" s="1">
        <f t="shared" si="8"/>
        <v>19.114560512573711</v>
      </c>
      <c r="AB52" s="1">
        <f t="shared" si="9"/>
        <v>19.114560512573711</v>
      </c>
      <c r="AC52" s="1">
        <v>27.7578</v>
      </c>
      <c r="AD52" s="1">
        <v>57.828800000000001</v>
      </c>
      <c r="AE52" s="1">
        <v>66.021600000000007</v>
      </c>
      <c r="AF52" s="1">
        <v>45.287400000000012</v>
      </c>
      <c r="AG52" s="1">
        <v>48.144399999999997</v>
      </c>
      <c r="AH52" s="1">
        <v>51.774399999999993</v>
      </c>
      <c r="AI52" s="1">
        <v>41.638399999999997</v>
      </c>
      <c r="AJ52" s="1">
        <v>33.216000000000001</v>
      </c>
      <c r="AK52" s="1"/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42</v>
      </c>
      <c r="C53" s="1"/>
      <c r="D53" s="1">
        <v>520</v>
      </c>
      <c r="E53" s="1">
        <v>127</v>
      </c>
      <c r="F53" s="1">
        <v>393</v>
      </c>
      <c r="G53" s="8">
        <v>0.1</v>
      </c>
      <c r="H53" s="1">
        <v>730</v>
      </c>
      <c r="I53" s="1" t="s">
        <v>38</v>
      </c>
      <c r="J53" s="1"/>
      <c r="K53" s="1">
        <v>145</v>
      </c>
      <c r="L53" s="1">
        <f t="shared" si="15"/>
        <v>-18</v>
      </c>
      <c r="M53" s="1">
        <f t="shared" si="3"/>
        <v>127</v>
      </c>
      <c r="N53" s="1"/>
      <c r="O53" s="1">
        <v>131.6</v>
      </c>
      <c r="P53" s="1"/>
      <c r="Q53" s="1">
        <v>0</v>
      </c>
      <c r="R53" s="1">
        <f>IFERROR(VLOOKUP(A53,[1]Sheet!$A:$D,4,0),0)</f>
        <v>0</v>
      </c>
      <c r="S53" s="1">
        <f t="shared" si="4"/>
        <v>25.4</v>
      </c>
      <c r="T53" s="5"/>
      <c r="U53" s="5">
        <f t="shared" si="6"/>
        <v>0</v>
      </c>
      <c r="V53" s="5"/>
      <c r="W53" s="5">
        <f t="shared" si="7"/>
        <v>0</v>
      </c>
      <c r="X53" s="5"/>
      <c r="Y53" s="1"/>
      <c r="Z53" s="1"/>
      <c r="AA53" s="1">
        <f t="shared" si="8"/>
        <v>20.653543307086615</v>
      </c>
      <c r="AB53" s="1">
        <f t="shared" si="9"/>
        <v>20.653543307086615</v>
      </c>
      <c r="AC53" s="1">
        <v>30.4</v>
      </c>
      <c r="AD53" s="1">
        <v>53.8</v>
      </c>
      <c r="AE53" s="1">
        <v>60.6</v>
      </c>
      <c r="AF53" s="1">
        <v>27.8</v>
      </c>
      <c r="AG53" s="1">
        <v>21</v>
      </c>
      <c r="AH53" s="1">
        <v>18.399999999999999</v>
      </c>
      <c r="AI53" s="1">
        <v>0</v>
      </c>
      <c r="AJ53" s="1">
        <v>0</v>
      </c>
      <c r="AK53" s="1" t="s">
        <v>80</v>
      </c>
      <c r="AL53" s="1">
        <f t="shared" si="1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37</v>
      </c>
      <c r="C54" s="1">
        <v>754.00599999999997</v>
      </c>
      <c r="D54" s="1">
        <v>1705.6859999999999</v>
      </c>
      <c r="E54" s="1">
        <v>745.90300000000002</v>
      </c>
      <c r="F54" s="1">
        <v>1038.58</v>
      </c>
      <c r="G54" s="8">
        <v>1</v>
      </c>
      <c r="H54" s="1">
        <v>50</v>
      </c>
      <c r="I54" s="1" t="s">
        <v>38</v>
      </c>
      <c r="J54" s="1"/>
      <c r="K54" s="1">
        <v>969.19600000000003</v>
      </c>
      <c r="L54" s="1">
        <f t="shared" si="15"/>
        <v>-223.29300000000001</v>
      </c>
      <c r="M54" s="1">
        <f t="shared" si="3"/>
        <v>745.90300000000002</v>
      </c>
      <c r="N54" s="1"/>
      <c r="O54" s="1">
        <v>456.60099999999977</v>
      </c>
      <c r="P54" s="1">
        <v>301.17153000000002</v>
      </c>
      <c r="Q54" s="1">
        <v>0</v>
      </c>
      <c r="R54" s="1">
        <f>IFERROR(VLOOKUP(A54,[1]Sheet!$A:$D,4,0),0)</f>
        <v>0</v>
      </c>
      <c r="S54" s="1">
        <f t="shared" si="4"/>
        <v>149.1806</v>
      </c>
      <c r="T54" s="5"/>
      <c r="U54" s="5">
        <f t="shared" si="6"/>
        <v>0</v>
      </c>
      <c r="V54" s="5"/>
      <c r="W54" s="5">
        <f t="shared" si="7"/>
        <v>0</v>
      </c>
      <c r="X54" s="5"/>
      <c r="Y54" s="1"/>
      <c r="Z54" s="1"/>
      <c r="AA54" s="1">
        <f t="shared" si="8"/>
        <v>12.041462026563774</v>
      </c>
      <c r="AB54" s="1">
        <f t="shared" si="9"/>
        <v>12.041462026563774</v>
      </c>
      <c r="AC54" s="1">
        <v>138.38839999999999</v>
      </c>
      <c r="AD54" s="1">
        <v>182.5282</v>
      </c>
      <c r="AE54" s="1">
        <v>178.96700000000001</v>
      </c>
      <c r="AF54" s="1">
        <v>159.62860000000001</v>
      </c>
      <c r="AG54" s="1">
        <v>172.65100000000001</v>
      </c>
      <c r="AH54" s="1">
        <v>155.28899999999999</v>
      </c>
      <c r="AI54" s="1">
        <v>116.9066</v>
      </c>
      <c r="AJ54" s="1">
        <v>140.0376</v>
      </c>
      <c r="AK54" s="1"/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37</v>
      </c>
      <c r="C55" s="1">
        <v>90.320999999999998</v>
      </c>
      <c r="D55" s="1">
        <v>214.05600000000001</v>
      </c>
      <c r="E55" s="1">
        <v>129.00399999999999</v>
      </c>
      <c r="F55" s="1">
        <v>127.724</v>
      </c>
      <c r="G55" s="8">
        <v>1</v>
      </c>
      <c r="H55" s="1">
        <v>50</v>
      </c>
      <c r="I55" s="1" t="s">
        <v>38</v>
      </c>
      <c r="J55" s="1"/>
      <c r="K55" s="1">
        <v>218.916</v>
      </c>
      <c r="L55" s="1">
        <f t="shared" si="15"/>
        <v>-89.912000000000006</v>
      </c>
      <c r="M55" s="1">
        <f t="shared" si="3"/>
        <v>31.002999999999986</v>
      </c>
      <c r="N55" s="1">
        <v>98.001000000000005</v>
      </c>
      <c r="O55" s="1">
        <v>0</v>
      </c>
      <c r="P55" s="1"/>
      <c r="Q55" s="1">
        <v>0</v>
      </c>
      <c r="R55" s="1">
        <f>IFERROR(VLOOKUP(A55,[1]Sheet!$A:$D,4,0),0)</f>
        <v>0</v>
      </c>
      <c r="S55" s="1">
        <f t="shared" si="4"/>
        <v>6.200599999999997</v>
      </c>
      <c r="T55" s="5"/>
      <c r="U55" s="5">
        <f t="shared" si="6"/>
        <v>0</v>
      </c>
      <c r="V55" s="5"/>
      <c r="W55" s="5">
        <f t="shared" si="7"/>
        <v>0</v>
      </c>
      <c r="X55" s="5"/>
      <c r="Y55" s="1"/>
      <c r="Z55" s="1"/>
      <c r="AA55" s="1">
        <f t="shared" si="8"/>
        <v>20.598651743379683</v>
      </c>
      <c r="AB55" s="1">
        <f t="shared" si="9"/>
        <v>20.598651743379683</v>
      </c>
      <c r="AC55" s="1">
        <v>8.3480000000000008</v>
      </c>
      <c r="AD55" s="1">
        <v>11.8172</v>
      </c>
      <c r="AE55" s="1">
        <v>19.884799999999998</v>
      </c>
      <c r="AF55" s="1">
        <v>14.262</v>
      </c>
      <c r="AG55" s="1">
        <v>5.3932000000000002</v>
      </c>
      <c r="AH55" s="1">
        <v>18.838999999999999</v>
      </c>
      <c r="AI55" s="1">
        <v>21.084599999999998</v>
      </c>
      <c r="AJ55" s="1">
        <v>15.9986</v>
      </c>
      <c r="AK55" s="22" t="s">
        <v>155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42</v>
      </c>
      <c r="C56" s="1">
        <v>1</v>
      </c>
      <c r="D56" s="1">
        <v>541</v>
      </c>
      <c r="E56" s="1">
        <v>144</v>
      </c>
      <c r="F56" s="1">
        <v>396</v>
      </c>
      <c r="G56" s="8">
        <v>0.1</v>
      </c>
      <c r="H56" s="1">
        <v>730</v>
      </c>
      <c r="I56" s="1" t="s">
        <v>38</v>
      </c>
      <c r="J56" s="1"/>
      <c r="K56" s="1">
        <v>156</v>
      </c>
      <c r="L56" s="1">
        <f t="shared" si="15"/>
        <v>-12</v>
      </c>
      <c r="M56" s="1">
        <f t="shared" si="3"/>
        <v>144</v>
      </c>
      <c r="N56" s="1"/>
      <c r="O56" s="1">
        <v>112.6</v>
      </c>
      <c r="P56" s="1"/>
      <c r="Q56" s="1">
        <v>0</v>
      </c>
      <c r="R56" s="1">
        <f>IFERROR(VLOOKUP(A56,[1]Sheet!$A:$D,4,0),0)</f>
        <v>0</v>
      </c>
      <c r="S56" s="1">
        <f t="shared" si="4"/>
        <v>28.8</v>
      </c>
      <c r="T56" s="5"/>
      <c r="U56" s="5">
        <f t="shared" si="6"/>
        <v>0</v>
      </c>
      <c r="V56" s="5"/>
      <c r="W56" s="5">
        <f t="shared" si="7"/>
        <v>0</v>
      </c>
      <c r="X56" s="5"/>
      <c r="Y56" s="1"/>
      <c r="Z56" s="1"/>
      <c r="AA56" s="1">
        <f t="shared" si="8"/>
        <v>17.659722222222221</v>
      </c>
      <c r="AB56" s="1">
        <f t="shared" si="9"/>
        <v>17.659722222222221</v>
      </c>
      <c r="AC56" s="1">
        <v>29.6</v>
      </c>
      <c r="AD56" s="1">
        <v>52.8</v>
      </c>
      <c r="AE56" s="1">
        <v>61</v>
      </c>
      <c r="AF56" s="1">
        <v>27.8</v>
      </c>
      <c r="AG56" s="1">
        <v>21</v>
      </c>
      <c r="AH56" s="1">
        <v>19.2</v>
      </c>
      <c r="AI56" s="1">
        <v>0</v>
      </c>
      <c r="AJ56" s="1">
        <v>0</v>
      </c>
      <c r="AK56" s="1" t="s">
        <v>80</v>
      </c>
      <c r="AL56" s="1">
        <f t="shared" si="1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42</v>
      </c>
      <c r="C57" s="1">
        <v>102</v>
      </c>
      <c r="D57" s="1">
        <v>400</v>
      </c>
      <c r="E57" s="1">
        <v>231</v>
      </c>
      <c r="F57" s="1">
        <v>240</v>
      </c>
      <c r="G57" s="8">
        <v>0.4</v>
      </c>
      <c r="H57" s="1">
        <v>50</v>
      </c>
      <c r="I57" s="1" t="s">
        <v>38</v>
      </c>
      <c r="J57" s="1"/>
      <c r="K57" s="1">
        <v>372</v>
      </c>
      <c r="L57" s="1">
        <f t="shared" si="15"/>
        <v>-141</v>
      </c>
      <c r="M57" s="1">
        <f t="shared" si="3"/>
        <v>101</v>
      </c>
      <c r="N57" s="1">
        <v>130</v>
      </c>
      <c r="O57" s="1">
        <v>0</v>
      </c>
      <c r="P57" s="1"/>
      <c r="Q57" s="1">
        <v>0</v>
      </c>
      <c r="R57" s="1">
        <f>IFERROR(VLOOKUP(A57,[1]Sheet!$A:$D,4,0),0)</f>
        <v>0</v>
      </c>
      <c r="S57" s="1">
        <f t="shared" si="4"/>
        <v>20.2</v>
      </c>
      <c r="T57" s="5"/>
      <c r="U57" s="5">
        <f t="shared" si="6"/>
        <v>0</v>
      </c>
      <c r="V57" s="5"/>
      <c r="W57" s="5">
        <f t="shared" si="7"/>
        <v>0</v>
      </c>
      <c r="X57" s="5"/>
      <c r="Y57" s="1"/>
      <c r="Z57" s="1"/>
      <c r="AA57" s="1">
        <f t="shared" si="8"/>
        <v>11.881188118811881</v>
      </c>
      <c r="AB57" s="1">
        <f t="shared" si="9"/>
        <v>11.881188118811881</v>
      </c>
      <c r="AC57" s="1">
        <v>20.399999999999999</v>
      </c>
      <c r="AD57" s="1">
        <v>27.4</v>
      </c>
      <c r="AE57" s="1">
        <v>37</v>
      </c>
      <c r="AF57" s="1">
        <v>32.6</v>
      </c>
      <c r="AG57" s="1">
        <v>29.2</v>
      </c>
      <c r="AH57" s="1">
        <v>34.4</v>
      </c>
      <c r="AI57" s="1">
        <v>30.2</v>
      </c>
      <c r="AJ57" s="1">
        <v>17.2</v>
      </c>
      <c r="AK57" s="1"/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42</v>
      </c>
      <c r="C58" s="1">
        <v>799</v>
      </c>
      <c r="D58" s="1">
        <v>1438</v>
      </c>
      <c r="E58" s="1">
        <v>1101</v>
      </c>
      <c r="F58" s="1">
        <v>923</v>
      </c>
      <c r="G58" s="8">
        <v>0.4</v>
      </c>
      <c r="H58" s="1">
        <v>40</v>
      </c>
      <c r="I58" s="1" t="s">
        <v>38</v>
      </c>
      <c r="J58" s="1"/>
      <c r="K58" s="1">
        <v>1576</v>
      </c>
      <c r="L58" s="1">
        <f t="shared" si="15"/>
        <v>-475</v>
      </c>
      <c r="M58" s="1">
        <f t="shared" si="3"/>
        <v>891</v>
      </c>
      <c r="N58" s="1">
        <v>210</v>
      </c>
      <c r="O58" s="1">
        <v>387.79999999999978</v>
      </c>
      <c r="P58" s="1"/>
      <c r="Q58" s="1">
        <v>345.43299999999982</v>
      </c>
      <c r="R58" s="1">
        <f>IFERROR(VLOOKUP(A58,[1]Sheet!$A:$D,4,0),0)</f>
        <v>0</v>
      </c>
      <c r="S58" s="1">
        <f t="shared" si="4"/>
        <v>178.2</v>
      </c>
      <c r="T58" s="5">
        <f t="shared" si="16"/>
        <v>303.96700000000033</v>
      </c>
      <c r="U58" s="5">
        <f t="shared" si="6"/>
        <v>303.96700000000033</v>
      </c>
      <c r="V58" s="5"/>
      <c r="W58" s="5">
        <f t="shared" si="7"/>
        <v>303.96700000000033</v>
      </c>
      <c r="X58" s="5"/>
      <c r="Y58" s="1"/>
      <c r="Z58" s="1"/>
      <c r="AA58" s="1">
        <f t="shared" si="8"/>
        <v>11</v>
      </c>
      <c r="AB58" s="1">
        <f t="shared" si="9"/>
        <v>9.2942368125701442</v>
      </c>
      <c r="AC58" s="1">
        <v>173.8</v>
      </c>
      <c r="AD58" s="1">
        <v>182.6</v>
      </c>
      <c r="AE58" s="1">
        <v>192.4</v>
      </c>
      <c r="AF58" s="1">
        <v>188.6</v>
      </c>
      <c r="AG58" s="1">
        <v>189.6</v>
      </c>
      <c r="AH58" s="1">
        <v>193.8</v>
      </c>
      <c r="AI58" s="1">
        <v>189.2</v>
      </c>
      <c r="AJ58" s="1">
        <v>167.4</v>
      </c>
      <c r="AK58" s="1"/>
      <c r="AL58" s="1">
        <f t="shared" si="10"/>
        <v>122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42</v>
      </c>
      <c r="C59" s="1">
        <v>585</v>
      </c>
      <c r="D59" s="1">
        <v>1249</v>
      </c>
      <c r="E59" s="1">
        <v>851</v>
      </c>
      <c r="F59" s="1">
        <v>538</v>
      </c>
      <c r="G59" s="8">
        <v>0.4</v>
      </c>
      <c r="H59" s="1">
        <v>40</v>
      </c>
      <c r="I59" s="1" t="s">
        <v>38</v>
      </c>
      <c r="J59" s="1"/>
      <c r="K59" s="1">
        <v>1229</v>
      </c>
      <c r="L59" s="1">
        <f t="shared" si="15"/>
        <v>-378</v>
      </c>
      <c r="M59" s="1">
        <f t="shared" si="3"/>
        <v>641</v>
      </c>
      <c r="N59" s="1">
        <v>210</v>
      </c>
      <c r="O59" s="1">
        <v>284.00000000000011</v>
      </c>
      <c r="P59" s="1"/>
      <c r="Q59" s="1">
        <v>335.80000000000018</v>
      </c>
      <c r="R59" s="1">
        <f>IFERROR(VLOOKUP(A59,[1]Sheet!$A:$D,4,0),0)</f>
        <v>0</v>
      </c>
      <c r="S59" s="1">
        <f t="shared" si="4"/>
        <v>128.19999999999999</v>
      </c>
      <c r="T59" s="5">
        <f t="shared" si="16"/>
        <v>252.39999999999952</v>
      </c>
      <c r="U59" s="5">
        <f t="shared" si="6"/>
        <v>252.39999999999952</v>
      </c>
      <c r="V59" s="5"/>
      <c r="W59" s="5">
        <f t="shared" si="7"/>
        <v>252.39999999999952</v>
      </c>
      <c r="X59" s="5"/>
      <c r="Y59" s="1"/>
      <c r="Z59" s="1"/>
      <c r="AA59" s="1">
        <f t="shared" si="8"/>
        <v>11</v>
      </c>
      <c r="AB59" s="1">
        <f t="shared" si="9"/>
        <v>9.0312012480499249</v>
      </c>
      <c r="AC59" s="1">
        <v>120</v>
      </c>
      <c r="AD59" s="1">
        <v>120.2</v>
      </c>
      <c r="AE59" s="1">
        <v>124.4</v>
      </c>
      <c r="AF59" s="1">
        <v>122.8</v>
      </c>
      <c r="AG59" s="1">
        <v>127.6</v>
      </c>
      <c r="AH59" s="1">
        <v>123.4</v>
      </c>
      <c r="AI59" s="1">
        <v>116.6</v>
      </c>
      <c r="AJ59" s="1">
        <v>120.6</v>
      </c>
      <c r="AK59" s="1"/>
      <c r="AL59" s="1">
        <f t="shared" si="10"/>
        <v>101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807.67700000000002</v>
      </c>
      <c r="D60" s="1">
        <v>891.726</v>
      </c>
      <c r="E60" s="1">
        <v>679.14599999999996</v>
      </c>
      <c r="F60" s="1">
        <v>688.66899999999998</v>
      </c>
      <c r="G60" s="8">
        <v>1</v>
      </c>
      <c r="H60" s="1">
        <v>40</v>
      </c>
      <c r="I60" s="1" t="s">
        <v>38</v>
      </c>
      <c r="J60" s="1"/>
      <c r="K60" s="1">
        <v>1000.027</v>
      </c>
      <c r="L60" s="1">
        <f t="shared" si="15"/>
        <v>-320.88100000000009</v>
      </c>
      <c r="M60" s="1">
        <f t="shared" si="3"/>
        <v>636.03399999999999</v>
      </c>
      <c r="N60" s="1">
        <v>43.112000000000002</v>
      </c>
      <c r="O60" s="1">
        <v>0</v>
      </c>
      <c r="P60" s="1"/>
      <c r="Q60" s="1">
        <v>485.31060000000008</v>
      </c>
      <c r="R60" s="1">
        <f>IFERROR(VLOOKUP(A60,[1]Sheet!$A:$D,4,0),0)</f>
        <v>0</v>
      </c>
      <c r="S60" s="1">
        <f t="shared" si="4"/>
        <v>127.2068</v>
      </c>
      <c r="T60" s="5">
        <f t="shared" si="16"/>
        <v>225.29519999999991</v>
      </c>
      <c r="U60" s="5">
        <f t="shared" si="6"/>
        <v>225.29519999999991</v>
      </c>
      <c r="V60" s="5"/>
      <c r="W60" s="5">
        <f t="shared" si="7"/>
        <v>225.29519999999991</v>
      </c>
      <c r="X60" s="5"/>
      <c r="Y60" s="1"/>
      <c r="Z60" s="1"/>
      <c r="AA60" s="1">
        <f t="shared" si="8"/>
        <v>11.000000000000002</v>
      </c>
      <c r="AB60" s="1">
        <f t="shared" si="9"/>
        <v>9.2289060018804037</v>
      </c>
      <c r="AC60" s="1">
        <v>119.5936</v>
      </c>
      <c r="AD60" s="1">
        <v>88.937399999999997</v>
      </c>
      <c r="AE60" s="1">
        <v>126.9456</v>
      </c>
      <c r="AF60" s="1">
        <v>148.119</v>
      </c>
      <c r="AG60" s="1">
        <v>137.6704</v>
      </c>
      <c r="AH60" s="1">
        <v>104.376</v>
      </c>
      <c r="AI60" s="1">
        <v>96.97760000000001</v>
      </c>
      <c r="AJ60" s="1">
        <v>74.600200000000001</v>
      </c>
      <c r="AK60" s="1"/>
      <c r="AL60" s="1">
        <f t="shared" si="10"/>
        <v>225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37</v>
      </c>
      <c r="C61" s="1">
        <v>568.05499999999995</v>
      </c>
      <c r="D61" s="1">
        <v>777.14300000000003</v>
      </c>
      <c r="E61" s="1">
        <v>445.86900000000003</v>
      </c>
      <c r="F61" s="1">
        <v>638.65</v>
      </c>
      <c r="G61" s="8">
        <v>1</v>
      </c>
      <c r="H61" s="1">
        <v>40</v>
      </c>
      <c r="I61" s="1" t="s">
        <v>38</v>
      </c>
      <c r="J61" s="1"/>
      <c r="K61" s="1">
        <v>712.20699999999999</v>
      </c>
      <c r="L61" s="1">
        <f t="shared" si="15"/>
        <v>-266.33799999999997</v>
      </c>
      <c r="M61" s="1">
        <f t="shared" si="3"/>
        <v>402.74900000000002</v>
      </c>
      <c r="N61" s="1">
        <v>43.12</v>
      </c>
      <c r="O61" s="1">
        <v>85.087000000000003</v>
      </c>
      <c r="P61" s="1"/>
      <c r="Q61" s="1">
        <v>35.316799999999937</v>
      </c>
      <c r="R61" s="1">
        <f>IFERROR(VLOOKUP(A61,[1]Sheet!$A:$D,4,0),0)</f>
        <v>0</v>
      </c>
      <c r="S61" s="1">
        <f t="shared" si="4"/>
        <v>80.549800000000005</v>
      </c>
      <c r="T61" s="5">
        <f t="shared" si="16"/>
        <v>126.99400000000014</v>
      </c>
      <c r="U61" s="5">
        <f t="shared" si="6"/>
        <v>126.99400000000014</v>
      </c>
      <c r="V61" s="5"/>
      <c r="W61" s="5">
        <f t="shared" si="7"/>
        <v>126.99400000000014</v>
      </c>
      <c r="X61" s="5"/>
      <c r="Y61" s="1"/>
      <c r="Z61" s="1"/>
      <c r="AA61" s="1">
        <f t="shared" si="8"/>
        <v>11</v>
      </c>
      <c r="AB61" s="1">
        <f t="shared" si="9"/>
        <v>9.4234101139915918</v>
      </c>
      <c r="AC61" s="1">
        <v>78.738199999999992</v>
      </c>
      <c r="AD61" s="1">
        <v>85.087000000000003</v>
      </c>
      <c r="AE61" s="1">
        <v>100.7384</v>
      </c>
      <c r="AF61" s="1">
        <v>90.174400000000006</v>
      </c>
      <c r="AG61" s="1">
        <v>102.94540000000001</v>
      </c>
      <c r="AH61" s="1">
        <v>90.333200000000005</v>
      </c>
      <c r="AI61" s="1">
        <v>66.00739999999999</v>
      </c>
      <c r="AJ61" s="1">
        <v>96.474000000000004</v>
      </c>
      <c r="AK61" s="1"/>
      <c r="AL61" s="1">
        <f t="shared" si="10"/>
        <v>127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37</v>
      </c>
      <c r="C62" s="1">
        <v>1156.673</v>
      </c>
      <c r="D62" s="1">
        <v>806.76400000000001</v>
      </c>
      <c r="E62" s="1">
        <v>822.40099999999995</v>
      </c>
      <c r="F62" s="1">
        <v>675.85</v>
      </c>
      <c r="G62" s="8">
        <v>1</v>
      </c>
      <c r="H62" s="1">
        <v>40</v>
      </c>
      <c r="I62" s="1" t="s">
        <v>38</v>
      </c>
      <c r="J62" s="1"/>
      <c r="K62" s="1">
        <v>1315.55</v>
      </c>
      <c r="L62" s="1">
        <f t="shared" si="15"/>
        <v>-493.149</v>
      </c>
      <c r="M62" s="1">
        <f t="shared" si="3"/>
        <v>740.60399999999993</v>
      </c>
      <c r="N62" s="1">
        <v>81.796999999999997</v>
      </c>
      <c r="O62" s="1">
        <v>141.8178000000002</v>
      </c>
      <c r="P62" s="1"/>
      <c r="Q62" s="1">
        <v>524.45839999999964</v>
      </c>
      <c r="R62" s="1">
        <f>IFERROR(VLOOKUP(A62,[1]Sheet!$A:$D,4,0),0)</f>
        <v>0</v>
      </c>
      <c r="S62" s="1">
        <f t="shared" si="4"/>
        <v>148.12079999999997</v>
      </c>
      <c r="T62" s="5">
        <f t="shared" si="16"/>
        <v>287.20259999999996</v>
      </c>
      <c r="U62" s="5">
        <f t="shared" si="6"/>
        <v>287.20259999999996</v>
      </c>
      <c r="V62" s="5"/>
      <c r="W62" s="5">
        <f t="shared" si="7"/>
        <v>287.20259999999996</v>
      </c>
      <c r="X62" s="5"/>
      <c r="Y62" s="1"/>
      <c r="Z62" s="1"/>
      <c r="AA62" s="1">
        <f t="shared" si="8"/>
        <v>11</v>
      </c>
      <c r="AB62" s="1">
        <f t="shared" si="9"/>
        <v>9.0610245151254922</v>
      </c>
      <c r="AC62" s="1">
        <v>133.08600000000001</v>
      </c>
      <c r="AD62" s="1">
        <v>129.34479999999999</v>
      </c>
      <c r="AE62" s="1">
        <v>137.9058</v>
      </c>
      <c r="AF62" s="1">
        <v>100.72539999999999</v>
      </c>
      <c r="AG62" s="1">
        <v>176.3314</v>
      </c>
      <c r="AH62" s="1">
        <v>147.04400000000001</v>
      </c>
      <c r="AI62" s="1">
        <v>101.1532</v>
      </c>
      <c r="AJ62" s="1">
        <v>108.76779999999999</v>
      </c>
      <c r="AK62" s="1"/>
      <c r="AL62" s="1">
        <f t="shared" si="10"/>
        <v>287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37</v>
      </c>
      <c r="C63" s="1">
        <v>8.952</v>
      </c>
      <c r="D63" s="1">
        <v>132.571</v>
      </c>
      <c r="E63" s="1">
        <v>36.75</v>
      </c>
      <c r="F63" s="1">
        <v>63.673999999999999</v>
      </c>
      <c r="G63" s="8">
        <v>1</v>
      </c>
      <c r="H63" s="1">
        <v>30</v>
      </c>
      <c r="I63" s="1" t="s">
        <v>38</v>
      </c>
      <c r="J63" s="1"/>
      <c r="K63" s="1">
        <v>37.5</v>
      </c>
      <c r="L63" s="1">
        <f t="shared" si="15"/>
        <v>-0.75</v>
      </c>
      <c r="M63" s="1">
        <f t="shared" si="3"/>
        <v>36.75</v>
      </c>
      <c r="N63" s="1"/>
      <c r="O63" s="1">
        <v>16.654599999999991</v>
      </c>
      <c r="P63" s="1"/>
      <c r="Q63" s="1">
        <v>6.229600000000012</v>
      </c>
      <c r="R63" s="1">
        <f>IFERROR(VLOOKUP(A63,[1]Sheet!$A:$D,4,0),0)</f>
        <v>0</v>
      </c>
      <c r="S63" s="1">
        <f t="shared" si="4"/>
        <v>7.35</v>
      </c>
      <c r="T63" s="5"/>
      <c r="U63" s="5">
        <f t="shared" si="6"/>
        <v>0</v>
      </c>
      <c r="V63" s="5"/>
      <c r="W63" s="5">
        <f t="shared" si="7"/>
        <v>0</v>
      </c>
      <c r="X63" s="5"/>
      <c r="Y63" s="1"/>
      <c r="Z63" s="1"/>
      <c r="AA63" s="1">
        <f t="shared" si="8"/>
        <v>11.776625850340137</v>
      </c>
      <c r="AB63" s="1">
        <f t="shared" si="9"/>
        <v>11.776625850340137</v>
      </c>
      <c r="AC63" s="1">
        <v>8.0608000000000004</v>
      </c>
      <c r="AD63" s="1">
        <v>9.4787999999999997</v>
      </c>
      <c r="AE63" s="1">
        <v>10.0122</v>
      </c>
      <c r="AF63" s="1">
        <v>9.3536000000000001</v>
      </c>
      <c r="AG63" s="1">
        <v>7.0510000000000002</v>
      </c>
      <c r="AH63" s="1">
        <v>7.3268000000000004</v>
      </c>
      <c r="AI63" s="1">
        <v>8.8968000000000007</v>
      </c>
      <c r="AJ63" s="1">
        <v>8.5684000000000005</v>
      </c>
      <c r="AK63" s="1"/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42</v>
      </c>
      <c r="C64" s="1">
        <v>39</v>
      </c>
      <c r="D64" s="1">
        <v>136</v>
      </c>
      <c r="E64" s="1">
        <v>88</v>
      </c>
      <c r="F64" s="1">
        <v>71</v>
      </c>
      <c r="G64" s="8">
        <v>0.6</v>
      </c>
      <c r="H64" s="1">
        <v>60</v>
      </c>
      <c r="I64" s="1" t="s">
        <v>38</v>
      </c>
      <c r="J64" s="1"/>
      <c r="K64" s="1">
        <v>88</v>
      </c>
      <c r="L64" s="1">
        <f t="shared" si="15"/>
        <v>0</v>
      </c>
      <c r="M64" s="1">
        <f t="shared" si="3"/>
        <v>88</v>
      </c>
      <c r="N64" s="1"/>
      <c r="O64" s="1">
        <v>39.400000000000013</v>
      </c>
      <c r="P64" s="1"/>
      <c r="Q64" s="1">
        <v>99.6</v>
      </c>
      <c r="R64" s="1">
        <f>IFERROR(VLOOKUP(A64,[1]Sheet!$A:$D,4,0),0)</f>
        <v>0</v>
      </c>
      <c r="S64" s="1">
        <f t="shared" si="4"/>
        <v>17.600000000000001</v>
      </c>
      <c r="T64" s="5"/>
      <c r="U64" s="5">
        <f t="shared" si="6"/>
        <v>0</v>
      </c>
      <c r="V64" s="5"/>
      <c r="W64" s="5">
        <f t="shared" si="7"/>
        <v>0</v>
      </c>
      <c r="X64" s="5"/>
      <c r="Y64" s="1"/>
      <c r="Z64" s="1"/>
      <c r="AA64" s="1">
        <f t="shared" si="8"/>
        <v>11.931818181818182</v>
      </c>
      <c r="AB64" s="1">
        <f t="shared" si="9"/>
        <v>11.931818181818182</v>
      </c>
      <c r="AC64" s="1">
        <v>21</v>
      </c>
      <c r="AD64" s="1">
        <v>15</v>
      </c>
      <c r="AE64" s="1">
        <v>17.2</v>
      </c>
      <c r="AF64" s="1">
        <v>19.600000000000001</v>
      </c>
      <c r="AG64" s="1">
        <v>14.2</v>
      </c>
      <c r="AH64" s="1">
        <v>13.2</v>
      </c>
      <c r="AI64" s="1">
        <v>19</v>
      </c>
      <c r="AJ64" s="1">
        <v>25.4</v>
      </c>
      <c r="AK64" s="1" t="s">
        <v>43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108</v>
      </c>
      <c r="B65" s="16" t="s">
        <v>42</v>
      </c>
      <c r="C65" s="16"/>
      <c r="D65" s="16"/>
      <c r="E65" s="16"/>
      <c r="F65" s="16"/>
      <c r="G65" s="17">
        <v>0</v>
      </c>
      <c r="H65" s="16">
        <v>50</v>
      </c>
      <c r="I65" s="16" t="s">
        <v>38</v>
      </c>
      <c r="J65" s="16"/>
      <c r="K65" s="16"/>
      <c r="L65" s="16">
        <f t="shared" si="15"/>
        <v>0</v>
      </c>
      <c r="M65" s="16">
        <f t="shared" si="3"/>
        <v>0</v>
      </c>
      <c r="N65" s="16"/>
      <c r="O65" s="16">
        <v>0</v>
      </c>
      <c r="P65" s="16"/>
      <c r="Q65" s="16">
        <v>0</v>
      </c>
      <c r="R65" s="16">
        <f>IFERROR(VLOOKUP(A65,[1]Sheet!$A:$D,4,0),0)</f>
        <v>0</v>
      </c>
      <c r="S65" s="16">
        <f t="shared" si="4"/>
        <v>0</v>
      </c>
      <c r="T65" s="18"/>
      <c r="U65" s="5">
        <f t="shared" si="6"/>
        <v>0</v>
      </c>
      <c r="V65" s="18"/>
      <c r="W65" s="5">
        <f t="shared" si="7"/>
        <v>0</v>
      </c>
      <c r="X65" s="18"/>
      <c r="Y65" s="16"/>
      <c r="Z65" s="16"/>
      <c r="AA65" s="1" t="e">
        <f t="shared" si="8"/>
        <v>#DIV/0!</v>
      </c>
      <c r="AB65" s="16" t="e">
        <f t="shared" si="9"/>
        <v>#DIV/0!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 t="s">
        <v>58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109</v>
      </c>
      <c r="B66" s="16" t="s">
        <v>42</v>
      </c>
      <c r="C66" s="16"/>
      <c r="D66" s="16"/>
      <c r="E66" s="16"/>
      <c r="F66" s="16"/>
      <c r="G66" s="17">
        <v>0</v>
      </c>
      <c r="H66" s="16">
        <v>50</v>
      </c>
      <c r="I66" s="16" t="s">
        <v>38</v>
      </c>
      <c r="J66" s="16"/>
      <c r="K66" s="16"/>
      <c r="L66" s="16">
        <f t="shared" si="15"/>
        <v>0</v>
      </c>
      <c r="M66" s="16">
        <f t="shared" si="3"/>
        <v>0</v>
      </c>
      <c r="N66" s="16"/>
      <c r="O66" s="16">
        <v>0</v>
      </c>
      <c r="P66" s="16"/>
      <c r="Q66" s="16">
        <v>0</v>
      </c>
      <c r="R66" s="16">
        <f>IFERROR(VLOOKUP(A66,[1]Sheet!$A:$D,4,0),0)</f>
        <v>0</v>
      </c>
      <c r="S66" s="16">
        <f t="shared" si="4"/>
        <v>0</v>
      </c>
      <c r="T66" s="18"/>
      <c r="U66" s="5">
        <f t="shared" si="6"/>
        <v>0</v>
      </c>
      <c r="V66" s="18"/>
      <c r="W66" s="5">
        <f t="shared" si="7"/>
        <v>0</v>
      </c>
      <c r="X66" s="18"/>
      <c r="Y66" s="16"/>
      <c r="Z66" s="16"/>
      <c r="AA66" s="1" t="e">
        <f t="shared" si="8"/>
        <v>#DIV/0!</v>
      </c>
      <c r="AB66" s="16" t="e">
        <f t="shared" si="9"/>
        <v>#DIV/0!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 t="s">
        <v>58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110</v>
      </c>
      <c r="B67" s="16" t="s">
        <v>42</v>
      </c>
      <c r="C67" s="16"/>
      <c r="D67" s="16"/>
      <c r="E67" s="16"/>
      <c r="F67" s="16"/>
      <c r="G67" s="17">
        <v>0</v>
      </c>
      <c r="H67" s="16">
        <v>30</v>
      </c>
      <c r="I67" s="16" t="s">
        <v>38</v>
      </c>
      <c r="J67" s="16"/>
      <c r="K67" s="16">
        <v>24</v>
      </c>
      <c r="L67" s="16">
        <f t="shared" si="15"/>
        <v>-24</v>
      </c>
      <c r="M67" s="16">
        <f t="shared" si="3"/>
        <v>0</v>
      </c>
      <c r="N67" s="16"/>
      <c r="O67" s="16">
        <v>0</v>
      </c>
      <c r="P67" s="16"/>
      <c r="Q67" s="16">
        <v>0</v>
      </c>
      <c r="R67" s="16">
        <f>IFERROR(VLOOKUP(A67,[1]Sheet!$A:$D,4,0),0)</f>
        <v>0</v>
      </c>
      <c r="S67" s="16">
        <f t="shared" si="4"/>
        <v>0</v>
      </c>
      <c r="T67" s="18"/>
      <c r="U67" s="5">
        <f t="shared" si="6"/>
        <v>0</v>
      </c>
      <c r="V67" s="18"/>
      <c r="W67" s="5">
        <f t="shared" si="7"/>
        <v>0</v>
      </c>
      <c r="X67" s="18"/>
      <c r="Y67" s="16"/>
      <c r="Z67" s="16"/>
      <c r="AA67" s="1" t="e">
        <f t="shared" si="8"/>
        <v>#DIV/0!</v>
      </c>
      <c r="AB67" s="16" t="e">
        <f t="shared" si="9"/>
        <v>#DIV/0!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 t="s">
        <v>58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42</v>
      </c>
      <c r="C68" s="1">
        <v>97</v>
      </c>
      <c r="D68" s="1">
        <v>1</v>
      </c>
      <c r="E68" s="1">
        <v>67</v>
      </c>
      <c r="F68" s="1">
        <v>31</v>
      </c>
      <c r="G68" s="8">
        <v>0.6</v>
      </c>
      <c r="H68" s="1">
        <v>55</v>
      </c>
      <c r="I68" s="1" t="s">
        <v>38</v>
      </c>
      <c r="J68" s="1"/>
      <c r="K68" s="1">
        <v>67</v>
      </c>
      <c r="L68" s="1">
        <f t="shared" si="15"/>
        <v>0</v>
      </c>
      <c r="M68" s="1">
        <f t="shared" si="3"/>
        <v>67</v>
      </c>
      <c r="N68" s="1"/>
      <c r="O68" s="1">
        <v>37.399999999999991</v>
      </c>
      <c r="P68" s="1"/>
      <c r="Q68" s="1">
        <v>42.40000000000002</v>
      </c>
      <c r="R68" s="1">
        <f>IFERROR(VLOOKUP(A68,[1]Sheet!$A:$D,4,0),0)</f>
        <v>0</v>
      </c>
      <c r="S68" s="1">
        <f t="shared" si="4"/>
        <v>13.4</v>
      </c>
      <c r="T68" s="5">
        <f>11*S68-Q68-P68-O68-F68</f>
        <v>36.599999999999994</v>
      </c>
      <c r="U68" s="5">
        <f t="shared" si="6"/>
        <v>36.599999999999994</v>
      </c>
      <c r="V68" s="5"/>
      <c r="W68" s="5">
        <f t="shared" si="7"/>
        <v>36.599999999999994</v>
      </c>
      <c r="X68" s="5"/>
      <c r="Y68" s="1"/>
      <c r="Z68" s="1"/>
      <c r="AA68" s="1">
        <f t="shared" si="8"/>
        <v>11</v>
      </c>
      <c r="AB68" s="1">
        <f t="shared" si="9"/>
        <v>8.2686567164179117</v>
      </c>
      <c r="AC68" s="1">
        <v>12.8</v>
      </c>
      <c r="AD68" s="1">
        <v>11.2</v>
      </c>
      <c r="AE68" s="1">
        <v>11.2</v>
      </c>
      <c r="AF68" s="1">
        <v>11.2</v>
      </c>
      <c r="AG68" s="1">
        <v>11.4</v>
      </c>
      <c r="AH68" s="1">
        <v>12.6</v>
      </c>
      <c r="AI68" s="1">
        <v>15.2</v>
      </c>
      <c r="AJ68" s="1">
        <v>21.4</v>
      </c>
      <c r="AK68" s="1"/>
      <c r="AL68" s="1">
        <f t="shared" si="10"/>
        <v>22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112</v>
      </c>
      <c r="B69" s="16" t="s">
        <v>42</v>
      </c>
      <c r="C69" s="16"/>
      <c r="D69" s="16"/>
      <c r="E69" s="16"/>
      <c r="F69" s="16"/>
      <c r="G69" s="17">
        <v>0</v>
      </c>
      <c r="H69" s="16">
        <v>40</v>
      </c>
      <c r="I69" s="16" t="s">
        <v>38</v>
      </c>
      <c r="J69" s="16"/>
      <c r="K69" s="16"/>
      <c r="L69" s="16">
        <f t="shared" si="15"/>
        <v>0</v>
      </c>
      <c r="M69" s="16">
        <f t="shared" si="3"/>
        <v>0</v>
      </c>
      <c r="N69" s="16"/>
      <c r="O69" s="16">
        <v>0</v>
      </c>
      <c r="P69" s="16"/>
      <c r="Q69" s="16">
        <v>0</v>
      </c>
      <c r="R69" s="16">
        <f>IFERROR(VLOOKUP(A69,[1]Sheet!$A:$D,4,0),0)</f>
        <v>0</v>
      </c>
      <c r="S69" s="16">
        <f t="shared" si="4"/>
        <v>0</v>
      </c>
      <c r="T69" s="18"/>
      <c r="U69" s="5">
        <f t="shared" si="6"/>
        <v>0</v>
      </c>
      <c r="V69" s="18"/>
      <c r="W69" s="5">
        <f t="shared" si="7"/>
        <v>0</v>
      </c>
      <c r="X69" s="18"/>
      <c r="Y69" s="16"/>
      <c r="Z69" s="16"/>
      <c r="AA69" s="1" t="e">
        <f t="shared" si="8"/>
        <v>#DIV/0!</v>
      </c>
      <c r="AB69" s="16" t="e">
        <f t="shared" si="9"/>
        <v>#DIV/0!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 t="s">
        <v>58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42</v>
      </c>
      <c r="C70" s="1">
        <v>86</v>
      </c>
      <c r="D70" s="1">
        <v>1</v>
      </c>
      <c r="E70" s="1">
        <v>63</v>
      </c>
      <c r="F70" s="1">
        <v>19</v>
      </c>
      <c r="G70" s="8">
        <v>0.4</v>
      </c>
      <c r="H70" s="1">
        <v>50</v>
      </c>
      <c r="I70" s="1" t="s">
        <v>38</v>
      </c>
      <c r="J70" s="1"/>
      <c r="K70" s="1">
        <v>63</v>
      </c>
      <c r="L70" s="1">
        <f t="shared" ref="L70:L98" si="17">E70-K70</f>
        <v>0</v>
      </c>
      <c r="M70" s="1">
        <f t="shared" si="3"/>
        <v>63</v>
      </c>
      <c r="N70" s="1"/>
      <c r="O70" s="1">
        <v>53.2</v>
      </c>
      <c r="P70" s="1"/>
      <c r="Q70" s="1">
        <v>37.200000000000003</v>
      </c>
      <c r="R70" s="1">
        <f>IFERROR(VLOOKUP(A70,[1]Sheet!$A:$D,4,0),0)</f>
        <v>0</v>
      </c>
      <c r="S70" s="1">
        <f t="shared" si="4"/>
        <v>12.6</v>
      </c>
      <c r="T70" s="5">
        <f>11*S70-Q70-P70-O70-F70</f>
        <v>29.199999999999989</v>
      </c>
      <c r="U70" s="5">
        <f t="shared" si="6"/>
        <v>29.199999999999989</v>
      </c>
      <c r="V70" s="5"/>
      <c r="W70" s="5">
        <f t="shared" si="7"/>
        <v>29.199999999999989</v>
      </c>
      <c r="X70" s="5"/>
      <c r="Y70" s="1"/>
      <c r="Z70" s="1"/>
      <c r="AA70" s="1">
        <f t="shared" si="8"/>
        <v>11</v>
      </c>
      <c r="AB70" s="1">
        <f t="shared" si="9"/>
        <v>8.6825396825396837</v>
      </c>
      <c r="AC70" s="1">
        <v>12.4</v>
      </c>
      <c r="AD70" s="1">
        <v>11.6</v>
      </c>
      <c r="AE70" s="1">
        <v>9.6</v>
      </c>
      <c r="AF70" s="1">
        <v>9.8000000000000007</v>
      </c>
      <c r="AG70" s="1">
        <v>14.2</v>
      </c>
      <c r="AH70" s="1">
        <v>13.2</v>
      </c>
      <c r="AI70" s="1">
        <v>7</v>
      </c>
      <c r="AJ70" s="1">
        <v>15.4</v>
      </c>
      <c r="AK70" s="1" t="s">
        <v>43</v>
      </c>
      <c r="AL70" s="1">
        <f t="shared" si="10"/>
        <v>12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114</v>
      </c>
      <c r="B71" s="16" t="s">
        <v>42</v>
      </c>
      <c r="C71" s="16"/>
      <c r="D71" s="16"/>
      <c r="E71" s="16"/>
      <c r="F71" s="16"/>
      <c r="G71" s="17">
        <v>0</v>
      </c>
      <c r="H71" s="16">
        <v>55</v>
      </c>
      <c r="I71" s="16" t="s">
        <v>38</v>
      </c>
      <c r="J71" s="16"/>
      <c r="K71" s="16"/>
      <c r="L71" s="16">
        <f t="shared" si="17"/>
        <v>0</v>
      </c>
      <c r="M71" s="16">
        <f t="shared" ref="M71:M98" si="18">E71-N71</f>
        <v>0</v>
      </c>
      <c r="N71" s="16"/>
      <c r="O71" s="16">
        <v>0</v>
      </c>
      <c r="P71" s="16"/>
      <c r="Q71" s="16">
        <v>0</v>
      </c>
      <c r="R71" s="16">
        <f>IFERROR(VLOOKUP(A71,[1]Sheet!$A:$D,4,0),0)</f>
        <v>0</v>
      </c>
      <c r="S71" s="16">
        <f t="shared" ref="S71:S98" si="19">M71/5</f>
        <v>0</v>
      </c>
      <c r="T71" s="18"/>
      <c r="U71" s="5">
        <f t="shared" ref="U71:U98" si="20">T71</f>
        <v>0</v>
      </c>
      <c r="V71" s="18"/>
      <c r="W71" s="5">
        <f t="shared" ref="W71:W98" si="21">V71+U71</f>
        <v>0</v>
      </c>
      <c r="X71" s="18"/>
      <c r="Y71" s="16"/>
      <c r="Z71" s="16"/>
      <c r="AA71" s="1" t="e">
        <f t="shared" ref="AA71:AA98" si="22">(F71+O71+P71+Q71+W71)/S71</f>
        <v>#DIV/0!</v>
      </c>
      <c r="AB71" s="16" t="e">
        <f t="shared" ref="AB71:AB98" si="23">(F71+O71+P71+Q71)/S71</f>
        <v>#DIV/0!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 t="s">
        <v>115</v>
      </c>
      <c r="AL71" s="1">
        <f t="shared" ref="AL71:AL98" si="24">ROUND(G71*W71,0)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37</v>
      </c>
      <c r="C72" s="1">
        <v>5.7510000000000003</v>
      </c>
      <c r="D72" s="1">
        <v>27.488</v>
      </c>
      <c r="E72" s="1"/>
      <c r="F72" s="1">
        <v>33.238999999999997</v>
      </c>
      <c r="G72" s="8">
        <v>1</v>
      </c>
      <c r="H72" s="1">
        <v>55</v>
      </c>
      <c r="I72" s="1" t="s">
        <v>38</v>
      </c>
      <c r="J72" s="1"/>
      <c r="K72" s="1"/>
      <c r="L72" s="1">
        <f t="shared" si="17"/>
        <v>0</v>
      </c>
      <c r="M72" s="1">
        <f t="shared" si="18"/>
        <v>0</v>
      </c>
      <c r="N72" s="1"/>
      <c r="O72" s="1">
        <v>4.4669999999999979</v>
      </c>
      <c r="P72" s="1"/>
      <c r="Q72" s="1">
        <v>0</v>
      </c>
      <c r="R72" s="1">
        <f>IFERROR(VLOOKUP(A72,[1]Sheet!$A:$D,4,0),0)</f>
        <v>0</v>
      </c>
      <c r="S72" s="1">
        <f t="shared" si="19"/>
        <v>0</v>
      </c>
      <c r="T72" s="5"/>
      <c r="U72" s="5">
        <f t="shared" si="20"/>
        <v>0</v>
      </c>
      <c r="V72" s="5"/>
      <c r="W72" s="5">
        <f t="shared" si="21"/>
        <v>0</v>
      </c>
      <c r="X72" s="5"/>
      <c r="Y72" s="1"/>
      <c r="Z72" s="1"/>
      <c r="AA72" s="1" t="e">
        <f t="shared" si="22"/>
        <v>#DIV/0!</v>
      </c>
      <c r="AB72" s="1" t="e">
        <f t="shared" si="23"/>
        <v>#DIV/0!</v>
      </c>
      <c r="AC72" s="1">
        <v>0</v>
      </c>
      <c r="AD72" s="1">
        <v>2.0339999999999998</v>
      </c>
      <c r="AE72" s="1">
        <v>2.0270000000000001</v>
      </c>
      <c r="AF72" s="1">
        <v>1.1614</v>
      </c>
      <c r="AG72" s="1">
        <v>0.29039999999999999</v>
      </c>
      <c r="AH72" s="1">
        <v>-0.28820000000000001</v>
      </c>
      <c r="AI72" s="1">
        <v>-0.28820000000000001</v>
      </c>
      <c r="AJ72" s="1">
        <v>0.29139999999999999</v>
      </c>
      <c r="AK72" s="22" t="s">
        <v>156</v>
      </c>
      <c r="AL72" s="1">
        <f t="shared" si="24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37</v>
      </c>
      <c r="C73" s="1">
        <v>2277.194</v>
      </c>
      <c r="D73" s="1">
        <v>2932.652</v>
      </c>
      <c r="E73" s="1">
        <v>2685.58</v>
      </c>
      <c r="F73" s="1">
        <v>2161.9540000000002</v>
      </c>
      <c r="G73" s="8">
        <v>1</v>
      </c>
      <c r="H73" s="1">
        <v>60</v>
      </c>
      <c r="I73" s="1" t="s">
        <v>38</v>
      </c>
      <c r="J73" s="1"/>
      <c r="K73" s="1">
        <v>3509.42</v>
      </c>
      <c r="L73" s="1">
        <f t="shared" si="17"/>
        <v>-823.84000000000015</v>
      </c>
      <c r="M73" s="1">
        <f t="shared" si="18"/>
        <v>1831.65</v>
      </c>
      <c r="N73" s="1">
        <v>853.93</v>
      </c>
      <c r="O73" s="1">
        <v>349.85840000000002</v>
      </c>
      <c r="P73" s="1"/>
      <c r="Q73" s="1">
        <v>1263.353128999998</v>
      </c>
      <c r="R73" s="1">
        <f>IFERROR(VLOOKUP(A73,[1]Sheet!$A:$D,4,0),0)</f>
        <v>0</v>
      </c>
      <c r="S73" s="1">
        <f t="shared" si="19"/>
        <v>366.33000000000004</v>
      </c>
      <c r="T73" s="5">
        <f t="shared" ref="T73:T75" si="25">11*S73-Q73-P73-O73-F73</f>
        <v>254.4644710000025</v>
      </c>
      <c r="U73" s="5">
        <f t="shared" si="20"/>
        <v>254.4644710000025</v>
      </c>
      <c r="V73" s="5">
        <f>$V$1*S73</f>
        <v>366.33000000000004</v>
      </c>
      <c r="W73" s="5">
        <f t="shared" si="21"/>
        <v>620.79447100000255</v>
      </c>
      <c r="X73" s="5"/>
      <c r="Y73" s="1"/>
      <c r="Z73" s="1"/>
      <c r="AA73" s="1">
        <f t="shared" si="22"/>
        <v>12.000000000000002</v>
      </c>
      <c r="AB73" s="1">
        <f t="shared" si="23"/>
        <v>10.305368189883431</v>
      </c>
      <c r="AC73" s="1">
        <v>365.08199999999999</v>
      </c>
      <c r="AD73" s="1">
        <v>349.85840000000002</v>
      </c>
      <c r="AE73" s="1">
        <v>436.41559999999998</v>
      </c>
      <c r="AF73" s="1">
        <v>444.73239999999998</v>
      </c>
      <c r="AG73" s="1">
        <v>408.226</v>
      </c>
      <c r="AH73" s="1">
        <v>533.23540000000003</v>
      </c>
      <c r="AI73" s="1">
        <v>512.7041999999999</v>
      </c>
      <c r="AJ73" s="1">
        <v>337.57279999999997</v>
      </c>
      <c r="AK73" s="1" t="s">
        <v>53</v>
      </c>
      <c r="AL73" s="1">
        <f t="shared" si="24"/>
        <v>621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37</v>
      </c>
      <c r="C74" s="1">
        <v>667.29300000000001</v>
      </c>
      <c r="D74" s="1">
        <v>2796.0309999999999</v>
      </c>
      <c r="E74" s="1">
        <v>1282.2139999999999</v>
      </c>
      <c r="F74" s="1">
        <v>1909.08</v>
      </c>
      <c r="G74" s="8">
        <v>1</v>
      </c>
      <c r="H74" s="1">
        <v>60</v>
      </c>
      <c r="I74" s="1" t="s">
        <v>38</v>
      </c>
      <c r="J74" s="1"/>
      <c r="K74" s="1">
        <v>1869.9349999999999</v>
      </c>
      <c r="L74" s="1">
        <f t="shared" si="17"/>
        <v>-587.721</v>
      </c>
      <c r="M74" s="1">
        <f t="shared" si="18"/>
        <v>714.654</v>
      </c>
      <c r="N74" s="1">
        <v>567.55999999999995</v>
      </c>
      <c r="O74" s="1">
        <v>0</v>
      </c>
      <c r="P74" s="1"/>
      <c r="Q74" s="1">
        <v>0</v>
      </c>
      <c r="R74" s="1">
        <f>IFERROR(VLOOKUP(A74,[1]Sheet!$A:$D,4,0),0)</f>
        <v>0</v>
      </c>
      <c r="S74" s="1">
        <f t="shared" si="19"/>
        <v>142.9308</v>
      </c>
      <c r="T74" s="5"/>
      <c r="U74" s="5">
        <f t="shared" si="20"/>
        <v>0</v>
      </c>
      <c r="V74" s="5"/>
      <c r="W74" s="5">
        <f t="shared" si="21"/>
        <v>0</v>
      </c>
      <c r="X74" s="5"/>
      <c r="Y74" s="1"/>
      <c r="Z74" s="1"/>
      <c r="AA74" s="1">
        <f t="shared" si="22"/>
        <v>13.356673299246907</v>
      </c>
      <c r="AB74" s="1">
        <f t="shared" si="23"/>
        <v>13.356673299246907</v>
      </c>
      <c r="AC74" s="1">
        <v>138.81319999999999</v>
      </c>
      <c r="AD74" s="1">
        <v>149.00360000000001</v>
      </c>
      <c r="AE74" s="1">
        <v>278.13659999999999</v>
      </c>
      <c r="AF74" s="1">
        <v>319.11099999999999</v>
      </c>
      <c r="AG74" s="1">
        <v>211.46420000000001</v>
      </c>
      <c r="AH74" s="1">
        <v>136.13480000000001</v>
      </c>
      <c r="AI74" s="1">
        <v>269.41660000000002</v>
      </c>
      <c r="AJ74" s="1">
        <v>155.0582</v>
      </c>
      <c r="AK74" s="1" t="s">
        <v>62</v>
      </c>
      <c r="AL74" s="1">
        <f t="shared" si="24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37</v>
      </c>
      <c r="C75" s="1">
        <v>3033.049</v>
      </c>
      <c r="D75" s="1">
        <v>1758.64</v>
      </c>
      <c r="E75" s="1">
        <v>1988.5340000000001</v>
      </c>
      <c r="F75" s="1">
        <v>2143.1990000000001</v>
      </c>
      <c r="G75" s="8">
        <v>1</v>
      </c>
      <c r="H75" s="1">
        <v>60</v>
      </c>
      <c r="I75" s="1" t="s">
        <v>38</v>
      </c>
      <c r="J75" s="1"/>
      <c r="K75" s="1">
        <v>2741.9270000000001</v>
      </c>
      <c r="L75" s="1">
        <f t="shared" si="17"/>
        <v>-753.39300000000003</v>
      </c>
      <c r="M75" s="1">
        <f t="shared" si="18"/>
        <v>1988.5340000000001</v>
      </c>
      <c r="N75" s="1"/>
      <c r="O75" s="1">
        <v>0</v>
      </c>
      <c r="P75" s="1"/>
      <c r="Q75" s="1">
        <v>1424.70391</v>
      </c>
      <c r="R75" s="1">
        <f>IFERROR(VLOOKUP(A75,[1]Sheet!$A:$D,4,0),0)</f>
        <v>0</v>
      </c>
      <c r="S75" s="1">
        <f t="shared" si="19"/>
        <v>397.70680000000004</v>
      </c>
      <c r="T75" s="5">
        <f t="shared" si="25"/>
        <v>806.87188999999989</v>
      </c>
      <c r="U75" s="5">
        <f t="shared" si="20"/>
        <v>806.87188999999989</v>
      </c>
      <c r="V75" s="5">
        <f>$V$1*S75</f>
        <v>397.70680000000004</v>
      </c>
      <c r="W75" s="5">
        <f t="shared" si="21"/>
        <v>1204.5786899999998</v>
      </c>
      <c r="X75" s="5"/>
      <c r="Y75" s="1"/>
      <c r="Z75" s="1"/>
      <c r="AA75" s="1">
        <f t="shared" si="22"/>
        <v>11.999999999999996</v>
      </c>
      <c r="AB75" s="1">
        <f t="shared" si="23"/>
        <v>8.9711891021224659</v>
      </c>
      <c r="AC75" s="1">
        <v>336.23680000000002</v>
      </c>
      <c r="AD75" s="1">
        <v>298.28440000000001</v>
      </c>
      <c r="AE75" s="1">
        <v>354.27980000000002</v>
      </c>
      <c r="AF75" s="1">
        <v>455.83499999999992</v>
      </c>
      <c r="AG75" s="1">
        <v>447.71359999999999</v>
      </c>
      <c r="AH75" s="1">
        <v>583.35339999999997</v>
      </c>
      <c r="AI75" s="1">
        <v>424.53280000000012</v>
      </c>
      <c r="AJ75" s="1">
        <v>346.59460000000001</v>
      </c>
      <c r="AK75" s="1" t="s">
        <v>120</v>
      </c>
      <c r="AL75" s="1">
        <f t="shared" si="24"/>
        <v>1205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37</v>
      </c>
      <c r="C76" s="1">
        <v>2346.415</v>
      </c>
      <c r="D76" s="1">
        <v>4830.2330000000002</v>
      </c>
      <c r="E76" s="1">
        <v>2662.076</v>
      </c>
      <c r="F76" s="1">
        <v>4184.5910000000003</v>
      </c>
      <c r="G76" s="8">
        <v>1</v>
      </c>
      <c r="H76" s="1">
        <v>60</v>
      </c>
      <c r="I76" s="1" t="s">
        <v>38</v>
      </c>
      <c r="J76" s="1"/>
      <c r="K76" s="1">
        <v>3954.11</v>
      </c>
      <c r="L76" s="1">
        <f t="shared" si="17"/>
        <v>-1292.0340000000001</v>
      </c>
      <c r="M76" s="1">
        <f t="shared" si="18"/>
        <v>1448.7719999999999</v>
      </c>
      <c r="N76" s="1">
        <v>1213.3040000000001</v>
      </c>
      <c r="O76" s="1">
        <v>508.59640000000002</v>
      </c>
      <c r="P76" s="1"/>
      <c r="Q76" s="1">
        <v>0</v>
      </c>
      <c r="R76" s="1">
        <f>IFERROR(VLOOKUP(A76,[1]Sheet!$A:$D,4,0),0)</f>
        <v>160</v>
      </c>
      <c r="S76" s="1">
        <f t="shared" si="19"/>
        <v>289.75439999999998</v>
      </c>
      <c r="T76" s="5"/>
      <c r="U76" s="5">
        <f t="shared" si="20"/>
        <v>0</v>
      </c>
      <c r="V76" s="5"/>
      <c r="W76" s="5">
        <f t="shared" si="21"/>
        <v>0</v>
      </c>
      <c r="X76" s="5"/>
      <c r="Y76" s="1"/>
      <c r="Z76" s="1"/>
      <c r="AA76" s="1">
        <f t="shared" si="22"/>
        <v>16.197122114452796</v>
      </c>
      <c r="AB76" s="1">
        <f t="shared" si="23"/>
        <v>16.197122114452796</v>
      </c>
      <c r="AC76" s="1">
        <v>275.53500000000003</v>
      </c>
      <c r="AD76" s="1">
        <v>508.59640000000002</v>
      </c>
      <c r="AE76" s="1">
        <v>571.42600000000004</v>
      </c>
      <c r="AF76" s="1">
        <v>591.18219999999997</v>
      </c>
      <c r="AG76" s="1">
        <v>533.8338</v>
      </c>
      <c r="AH76" s="1">
        <v>557.26819999999998</v>
      </c>
      <c r="AI76" s="1">
        <v>456.03779999999989</v>
      </c>
      <c r="AJ76" s="1">
        <v>450.44499999999999</v>
      </c>
      <c r="AK76" s="1" t="s">
        <v>53</v>
      </c>
      <c r="AL76" s="1">
        <f t="shared" si="24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122</v>
      </c>
      <c r="B77" s="13" t="s">
        <v>37</v>
      </c>
      <c r="C77" s="13">
        <v>12.112</v>
      </c>
      <c r="D77" s="13"/>
      <c r="E77" s="13">
        <v>8.0670000000000002</v>
      </c>
      <c r="F77" s="13">
        <v>4.0449999999999999</v>
      </c>
      <c r="G77" s="14">
        <v>0</v>
      </c>
      <c r="H77" s="13">
        <v>55</v>
      </c>
      <c r="I77" s="13" t="s">
        <v>51</v>
      </c>
      <c r="J77" s="13"/>
      <c r="K77" s="13">
        <v>7.9</v>
      </c>
      <c r="L77" s="13">
        <f t="shared" si="17"/>
        <v>0.16699999999999982</v>
      </c>
      <c r="M77" s="13">
        <f t="shared" si="18"/>
        <v>8.0670000000000002</v>
      </c>
      <c r="N77" s="13"/>
      <c r="O77" s="13">
        <v>0</v>
      </c>
      <c r="P77" s="13"/>
      <c r="Q77" s="13">
        <v>0</v>
      </c>
      <c r="R77" s="13">
        <f>IFERROR(VLOOKUP(A77,[1]Sheet!$A:$D,4,0),0)</f>
        <v>0</v>
      </c>
      <c r="S77" s="13">
        <f t="shared" si="19"/>
        <v>1.6133999999999999</v>
      </c>
      <c r="T77" s="15"/>
      <c r="U77" s="5">
        <f t="shared" si="20"/>
        <v>0</v>
      </c>
      <c r="V77" s="15"/>
      <c r="W77" s="5">
        <f t="shared" si="21"/>
        <v>0</v>
      </c>
      <c r="X77" s="15"/>
      <c r="Y77" s="13"/>
      <c r="Z77" s="13"/>
      <c r="AA77" s="1">
        <f t="shared" si="22"/>
        <v>2.507127804636172</v>
      </c>
      <c r="AB77" s="13">
        <f t="shared" si="23"/>
        <v>2.507127804636172</v>
      </c>
      <c r="AC77" s="13">
        <v>2.4216000000000002</v>
      </c>
      <c r="AD77" s="13">
        <v>2.1509999999999998</v>
      </c>
      <c r="AE77" s="13">
        <v>1.3442000000000001</v>
      </c>
      <c r="AF77" s="13">
        <v>0.2702</v>
      </c>
      <c r="AG77" s="13">
        <v>0</v>
      </c>
      <c r="AH77" s="13">
        <v>0</v>
      </c>
      <c r="AI77" s="13">
        <v>0.26719999999999999</v>
      </c>
      <c r="AJ77" s="13">
        <v>0.26719999999999999</v>
      </c>
      <c r="AK77" s="13" t="s">
        <v>123</v>
      </c>
      <c r="AL77" s="1">
        <f t="shared" si="24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37</v>
      </c>
      <c r="C78" s="1">
        <v>175.25200000000001</v>
      </c>
      <c r="D78" s="1">
        <v>339.27600000000001</v>
      </c>
      <c r="E78" s="1">
        <v>85.212000000000003</v>
      </c>
      <c r="F78" s="1">
        <v>356.99799999999999</v>
      </c>
      <c r="G78" s="8">
        <v>1</v>
      </c>
      <c r="H78" s="1">
        <v>60</v>
      </c>
      <c r="I78" s="1" t="s">
        <v>38</v>
      </c>
      <c r="J78" s="1"/>
      <c r="K78" s="1">
        <v>157.11799999999999</v>
      </c>
      <c r="L78" s="1">
        <f t="shared" si="17"/>
        <v>-71.905999999999992</v>
      </c>
      <c r="M78" s="1">
        <f t="shared" si="18"/>
        <v>12.894000000000005</v>
      </c>
      <c r="N78" s="1">
        <v>72.317999999999998</v>
      </c>
      <c r="O78" s="1">
        <v>0</v>
      </c>
      <c r="P78" s="1"/>
      <c r="Q78" s="1">
        <v>0</v>
      </c>
      <c r="R78" s="1">
        <f>IFERROR(VLOOKUP(A78,[1]Sheet!$A:$D,4,0),0)</f>
        <v>0</v>
      </c>
      <c r="S78" s="1">
        <f t="shared" si="19"/>
        <v>2.5788000000000011</v>
      </c>
      <c r="T78" s="5"/>
      <c r="U78" s="5">
        <f t="shared" si="20"/>
        <v>0</v>
      </c>
      <c r="V78" s="5"/>
      <c r="W78" s="5">
        <f t="shared" si="21"/>
        <v>0</v>
      </c>
      <c r="X78" s="5"/>
      <c r="Y78" s="1"/>
      <c r="Z78" s="1"/>
      <c r="AA78" s="1">
        <f t="shared" si="22"/>
        <v>138.435706530169</v>
      </c>
      <c r="AB78" s="1">
        <f t="shared" si="23"/>
        <v>138.435706530169</v>
      </c>
      <c r="AC78" s="1">
        <v>0.96099999999999852</v>
      </c>
      <c r="AD78" s="1">
        <v>29.7864</v>
      </c>
      <c r="AE78" s="1">
        <v>36.041800000000002</v>
      </c>
      <c r="AF78" s="1">
        <v>21.690799999999999</v>
      </c>
      <c r="AG78" s="1">
        <v>26.5594</v>
      </c>
      <c r="AH78" s="1">
        <v>19.285399999999999</v>
      </c>
      <c r="AI78" s="1">
        <v>16.993200000000002</v>
      </c>
      <c r="AJ78" s="1">
        <v>12.1966</v>
      </c>
      <c r="AK78" s="21" t="s">
        <v>48</v>
      </c>
      <c r="AL78" s="1">
        <f t="shared" si="24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125</v>
      </c>
      <c r="B79" s="13" t="s">
        <v>42</v>
      </c>
      <c r="C79" s="13">
        <v>5</v>
      </c>
      <c r="D79" s="13"/>
      <c r="E79" s="13">
        <v>1</v>
      </c>
      <c r="F79" s="13"/>
      <c r="G79" s="14">
        <v>0</v>
      </c>
      <c r="H79" s="13">
        <v>40</v>
      </c>
      <c r="I79" s="13" t="s">
        <v>51</v>
      </c>
      <c r="J79" s="13"/>
      <c r="K79" s="13">
        <v>1</v>
      </c>
      <c r="L79" s="13">
        <f t="shared" si="17"/>
        <v>0</v>
      </c>
      <c r="M79" s="13">
        <f t="shared" si="18"/>
        <v>1</v>
      </c>
      <c r="N79" s="13"/>
      <c r="O79" s="13">
        <v>0</v>
      </c>
      <c r="P79" s="13"/>
      <c r="Q79" s="13">
        <v>0</v>
      </c>
      <c r="R79" s="13">
        <f>IFERROR(VLOOKUP(A79,[1]Sheet!$A:$D,4,0),0)</f>
        <v>0</v>
      </c>
      <c r="S79" s="13">
        <f t="shared" si="19"/>
        <v>0.2</v>
      </c>
      <c r="T79" s="15"/>
      <c r="U79" s="5">
        <f t="shared" si="20"/>
        <v>0</v>
      </c>
      <c r="V79" s="15"/>
      <c r="W79" s="5">
        <f t="shared" si="21"/>
        <v>0</v>
      </c>
      <c r="X79" s="15"/>
      <c r="Y79" s="13"/>
      <c r="Z79" s="13"/>
      <c r="AA79" s="1">
        <f t="shared" si="22"/>
        <v>0</v>
      </c>
      <c r="AB79" s="13">
        <f t="shared" si="23"/>
        <v>0</v>
      </c>
      <c r="AC79" s="13">
        <v>1.2</v>
      </c>
      <c r="AD79" s="13">
        <v>1.6</v>
      </c>
      <c r="AE79" s="13">
        <v>1.4</v>
      </c>
      <c r="AF79" s="13">
        <v>1.2</v>
      </c>
      <c r="AG79" s="13">
        <v>0.6</v>
      </c>
      <c r="AH79" s="13">
        <v>0.2</v>
      </c>
      <c r="AI79" s="13">
        <v>0.2</v>
      </c>
      <c r="AJ79" s="13">
        <v>0.4</v>
      </c>
      <c r="AK79" s="13"/>
      <c r="AL79" s="1">
        <f t="shared" si="24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126</v>
      </c>
      <c r="B80" s="13" t="s">
        <v>42</v>
      </c>
      <c r="C80" s="13">
        <v>1</v>
      </c>
      <c r="D80" s="13"/>
      <c r="E80" s="13"/>
      <c r="F80" s="13"/>
      <c r="G80" s="14">
        <v>0</v>
      </c>
      <c r="H80" s="13">
        <v>40</v>
      </c>
      <c r="I80" s="13" t="s">
        <v>51</v>
      </c>
      <c r="J80" s="13"/>
      <c r="K80" s="13"/>
      <c r="L80" s="13">
        <f t="shared" si="17"/>
        <v>0</v>
      </c>
      <c r="M80" s="13">
        <f t="shared" si="18"/>
        <v>0</v>
      </c>
      <c r="N80" s="13"/>
      <c r="O80" s="13">
        <v>0</v>
      </c>
      <c r="P80" s="13"/>
      <c r="Q80" s="13">
        <v>0</v>
      </c>
      <c r="R80" s="13">
        <f>IFERROR(VLOOKUP(A80,[1]Sheet!$A:$D,4,0),0)</f>
        <v>0</v>
      </c>
      <c r="S80" s="13">
        <f t="shared" si="19"/>
        <v>0</v>
      </c>
      <c r="T80" s="15"/>
      <c r="U80" s="5">
        <f t="shared" si="20"/>
        <v>0</v>
      </c>
      <c r="V80" s="15"/>
      <c r="W80" s="5">
        <f t="shared" si="21"/>
        <v>0</v>
      </c>
      <c r="X80" s="15"/>
      <c r="Y80" s="13"/>
      <c r="Z80" s="13"/>
      <c r="AA80" s="1" t="e">
        <f t="shared" si="22"/>
        <v>#DIV/0!</v>
      </c>
      <c r="AB80" s="13" t="e">
        <f t="shared" si="23"/>
        <v>#DIV/0!</v>
      </c>
      <c r="AC80" s="13">
        <v>0.6</v>
      </c>
      <c r="AD80" s="13">
        <v>1.2</v>
      </c>
      <c r="AE80" s="13">
        <v>1.2</v>
      </c>
      <c r="AF80" s="13">
        <v>0.8</v>
      </c>
      <c r="AG80" s="13">
        <v>0</v>
      </c>
      <c r="AH80" s="13">
        <v>-0.2</v>
      </c>
      <c r="AI80" s="13">
        <v>0</v>
      </c>
      <c r="AJ80" s="13">
        <v>0</v>
      </c>
      <c r="AK80" s="13" t="s">
        <v>127</v>
      </c>
      <c r="AL80" s="1">
        <f t="shared" si="24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42</v>
      </c>
      <c r="C81" s="1">
        <v>36</v>
      </c>
      <c r="D81" s="1">
        <v>180</v>
      </c>
      <c r="E81" s="1">
        <v>83</v>
      </c>
      <c r="F81" s="1">
        <v>90</v>
      </c>
      <c r="G81" s="8">
        <v>0.3</v>
      </c>
      <c r="H81" s="1">
        <v>40</v>
      </c>
      <c r="I81" s="1" t="s">
        <v>38</v>
      </c>
      <c r="J81" s="1"/>
      <c r="K81" s="1">
        <v>86</v>
      </c>
      <c r="L81" s="1">
        <f t="shared" si="17"/>
        <v>-3</v>
      </c>
      <c r="M81" s="1">
        <f t="shared" si="18"/>
        <v>83</v>
      </c>
      <c r="N81" s="1"/>
      <c r="O81" s="1">
        <v>15.8</v>
      </c>
      <c r="P81" s="1"/>
      <c r="Q81" s="1">
        <v>35.199999999999989</v>
      </c>
      <c r="R81" s="1">
        <f>IFERROR(VLOOKUP(A81,[1]Sheet!$A:$D,4,0),0)</f>
        <v>0</v>
      </c>
      <c r="S81" s="1">
        <f t="shared" si="19"/>
        <v>16.600000000000001</v>
      </c>
      <c r="T81" s="5">
        <f t="shared" ref="T81:T94" si="26">11*S81-Q81-P81-O81-F81</f>
        <v>41.600000000000023</v>
      </c>
      <c r="U81" s="5">
        <f t="shared" si="20"/>
        <v>41.600000000000023</v>
      </c>
      <c r="V81" s="5"/>
      <c r="W81" s="5">
        <f t="shared" si="21"/>
        <v>41.600000000000023</v>
      </c>
      <c r="X81" s="5"/>
      <c r="Y81" s="1"/>
      <c r="Z81" s="1"/>
      <c r="AA81" s="1">
        <f t="shared" si="22"/>
        <v>11</v>
      </c>
      <c r="AB81" s="1">
        <f t="shared" si="23"/>
        <v>8.4939759036144569</v>
      </c>
      <c r="AC81" s="1">
        <v>15</v>
      </c>
      <c r="AD81" s="1">
        <v>15.8</v>
      </c>
      <c r="AE81" s="1">
        <v>19</v>
      </c>
      <c r="AF81" s="1">
        <v>17.8</v>
      </c>
      <c r="AG81" s="1">
        <v>15.4</v>
      </c>
      <c r="AH81" s="1">
        <v>16</v>
      </c>
      <c r="AI81" s="1">
        <v>18.399999999999999</v>
      </c>
      <c r="AJ81" s="1">
        <v>23.4</v>
      </c>
      <c r="AK81" s="1"/>
      <c r="AL81" s="1">
        <f t="shared" si="24"/>
        <v>12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42</v>
      </c>
      <c r="C82" s="1">
        <v>33</v>
      </c>
      <c r="D82" s="1">
        <v>109</v>
      </c>
      <c r="E82" s="1">
        <v>105</v>
      </c>
      <c r="F82" s="1">
        <v>36</v>
      </c>
      <c r="G82" s="8">
        <v>7.0000000000000007E-2</v>
      </c>
      <c r="H82" s="1">
        <v>90</v>
      </c>
      <c r="I82" s="1" t="s">
        <v>38</v>
      </c>
      <c r="J82" s="1"/>
      <c r="K82" s="1">
        <v>106</v>
      </c>
      <c r="L82" s="1">
        <f t="shared" si="17"/>
        <v>-1</v>
      </c>
      <c r="M82" s="1">
        <f t="shared" si="18"/>
        <v>105</v>
      </c>
      <c r="N82" s="1"/>
      <c r="O82" s="1">
        <v>47</v>
      </c>
      <c r="P82" s="1"/>
      <c r="Q82" s="1">
        <v>74.399999999999977</v>
      </c>
      <c r="R82" s="1">
        <f>IFERROR(VLOOKUP(A82,[1]Sheet!$A:$D,4,0),0)</f>
        <v>0</v>
      </c>
      <c r="S82" s="1">
        <f t="shared" si="19"/>
        <v>21</v>
      </c>
      <c r="T82" s="5">
        <f t="shared" si="26"/>
        <v>73.600000000000023</v>
      </c>
      <c r="U82" s="5">
        <f t="shared" si="20"/>
        <v>73.600000000000023</v>
      </c>
      <c r="V82" s="5"/>
      <c r="W82" s="5">
        <f t="shared" si="21"/>
        <v>73.600000000000023</v>
      </c>
      <c r="X82" s="5"/>
      <c r="Y82" s="1"/>
      <c r="Z82" s="1"/>
      <c r="AA82" s="1">
        <f t="shared" si="22"/>
        <v>11</v>
      </c>
      <c r="AB82" s="1">
        <f t="shared" si="23"/>
        <v>7.4952380952380944</v>
      </c>
      <c r="AC82" s="1">
        <v>17.399999999999999</v>
      </c>
      <c r="AD82" s="1">
        <v>15</v>
      </c>
      <c r="AE82" s="1">
        <v>9.6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 t="s">
        <v>80</v>
      </c>
      <c r="AL82" s="1">
        <f t="shared" si="24"/>
        <v>5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42</v>
      </c>
      <c r="C83" s="1">
        <v>15</v>
      </c>
      <c r="D83" s="1">
        <v>110</v>
      </c>
      <c r="E83" s="1">
        <v>115</v>
      </c>
      <c r="F83" s="1">
        <v>10</v>
      </c>
      <c r="G83" s="8">
        <v>7.0000000000000007E-2</v>
      </c>
      <c r="H83" s="1">
        <v>90</v>
      </c>
      <c r="I83" s="1" t="s">
        <v>38</v>
      </c>
      <c r="J83" s="1"/>
      <c r="K83" s="1">
        <v>123</v>
      </c>
      <c r="L83" s="1">
        <f t="shared" si="17"/>
        <v>-8</v>
      </c>
      <c r="M83" s="1">
        <f t="shared" si="18"/>
        <v>115</v>
      </c>
      <c r="N83" s="1"/>
      <c r="O83" s="1">
        <v>108.2</v>
      </c>
      <c r="P83" s="1"/>
      <c r="Q83" s="1">
        <v>37.199999999999967</v>
      </c>
      <c r="R83" s="1">
        <f>IFERROR(VLOOKUP(A83,[1]Sheet!$A:$D,4,0),0)</f>
        <v>0</v>
      </c>
      <c r="S83" s="1">
        <f t="shared" si="19"/>
        <v>23</v>
      </c>
      <c r="T83" s="5">
        <f t="shared" si="26"/>
        <v>97.600000000000037</v>
      </c>
      <c r="U83" s="5">
        <f t="shared" si="20"/>
        <v>97.600000000000037</v>
      </c>
      <c r="V83" s="5"/>
      <c r="W83" s="5">
        <f t="shared" si="21"/>
        <v>97.600000000000037</v>
      </c>
      <c r="X83" s="5"/>
      <c r="Y83" s="1"/>
      <c r="Z83" s="1"/>
      <c r="AA83" s="1">
        <f t="shared" si="22"/>
        <v>11</v>
      </c>
      <c r="AB83" s="1">
        <f t="shared" si="23"/>
        <v>6.7565217391304335</v>
      </c>
      <c r="AC83" s="1">
        <v>18.399999999999999</v>
      </c>
      <c r="AD83" s="1">
        <v>18.600000000000001</v>
      </c>
      <c r="AE83" s="1">
        <v>10.4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 t="s">
        <v>80</v>
      </c>
      <c r="AL83" s="1">
        <f t="shared" si="24"/>
        <v>7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42</v>
      </c>
      <c r="C84" s="1">
        <v>77</v>
      </c>
      <c r="D84" s="1">
        <v>4</v>
      </c>
      <c r="E84" s="1">
        <v>77</v>
      </c>
      <c r="F84" s="1">
        <v>2</v>
      </c>
      <c r="G84" s="8">
        <v>7.0000000000000007E-2</v>
      </c>
      <c r="H84" s="1">
        <v>90</v>
      </c>
      <c r="I84" s="1" t="s">
        <v>38</v>
      </c>
      <c r="J84" s="1"/>
      <c r="K84" s="1">
        <v>95</v>
      </c>
      <c r="L84" s="1">
        <f t="shared" si="17"/>
        <v>-18</v>
      </c>
      <c r="M84" s="1">
        <f t="shared" si="18"/>
        <v>77</v>
      </c>
      <c r="N84" s="1"/>
      <c r="O84" s="1">
        <v>127</v>
      </c>
      <c r="P84" s="1"/>
      <c r="Q84" s="1">
        <v>81.399999999999977</v>
      </c>
      <c r="R84" s="1">
        <f>IFERROR(VLOOKUP(A84,[1]Sheet!$A:$D,4,0),0)</f>
        <v>0</v>
      </c>
      <c r="S84" s="1">
        <f t="shared" si="19"/>
        <v>15.4</v>
      </c>
      <c r="T84" s="5"/>
      <c r="U84" s="5">
        <f t="shared" si="20"/>
        <v>0</v>
      </c>
      <c r="V84" s="5"/>
      <c r="W84" s="5">
        <f t="shared" si="21"/>
        <v>0</v>
      </c>
      <c r="X84" s="5"/>
      <c r="Y84" s="1"/>
      <c r="Z84" s="1"/>
      <c r="AA84" s="1">
        <f t="shared" si="22"/>
        <v>13.662337662337661</v>
      </c>
      <c r="AB84" s="1">
        <f t="shared" si="23"/>
        <v>13.662337662337661</v>
      </c>
      <c r="AC84" s="1">
        <v>19.399999999999999</v>
      </c>
      <c r="AD84" s="1">
        <v>17</v>
      </c>
      <c r="AE84" s="1">
        <v>10.199999999999999</v>
      </c>
      <c r="AF84" s="1">
        <v>6</v>
      </c>
      <c r="AG84" s="1">
        <v>14.4</v>
      </c>
      <c r="AH84" s="1">
        <v>8.4</v>
      </c>
      <c r="AI84" s="1">
        <v>0</v>
      </c>
      <c r="AJ84" s="1">
        <v>0</v>
      </c>
      <c r="AK84" s="1" t="s">
        <v>80</v>
      </c>
      <c r="AL84" s="1">
        <f t="shared" si="24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42</v>
      </c>
      <c r="C85" s="1">
        <v>57</v>
      </c>
      <c r="D85" s="1">
        <v>56</v>
      </c>
      <c r="E85" s="1">
        <v>79</v>
      </c>
      <c r="F85" s="1">
        <v>34</v>
      </c>
      <c r="G85" s="8">
        <v>0.05</v>
      </c>
      <c r="H85" s="1">
        <v>90</v>
      </c>
      <c r="I85" s="1" t="s">
        <v>38</v>
      </c>
      <c r="J85" s="1"/>
      <c r="K85" s="1">
        <v>81</v>
      </c>
      <c r="L85" s="1">
        <f t="shared" si="17"/>
        <v>-2</v>
      </c>
      <c r="M85" s="1">
        <f t="shared" si="18"/>
        <v>79</v>
      </c>
      <c r="N85" s="1"/>
      <c r="O85" s="1">
        <v>0</v>
      </c>
      <c r="P85" s="1"/>
      <c r="Q85" s="1">
        <v>82</v>
      </c>
      <c r="R85" s="1">
        <f>IFERROR(VLOOKUP(A85,[1]Sheet!$A:$D,4,0),0)</f>
        <v>0</v>
      </c>
      <c r="S85" s="1">
        <f t="shared" si="19"/>
        <v>15.8</v>
      </c>
      <c r="T85" s="5">
        <f t="shared" si="26"/>
        <v>57.800000000000011</v>
      </c>
      <c r="U85" s="5">
        <f t="shared" si="20"/>
        <v>57.800000000000011</v>
      </c>
      <c r="V85" s="5"/>
      <c r="W85" s="5">
        <f t="shared" si="21"/>
        <v>57.800000000000011</v>
      </c>
      <c r="X85" s="5"/>
      <c r="Y85" s="1"/>
      <c r="Z85" s="1"/>
      <c r="AA85" s="1">
        <f t="shared" si="22"/>
        <v>11</v>
      </c>
      <c r="AB85" s="1">
        <f t="shared" si="23"/>
        <v>7.3417721518987342</v>
      </c>
      <c r="AC85" s="1">
        <v>14.4</v>
      </c>
      <c r="AD85" s="1">
        <v>6.6</v>
      </c>
      <c r="AE85" s="1">
        <v>0</v>
      </c>
      <c r="AF85" s="1">
        <v>6.2</v>
      </c>
      <c r="AG85" s="1">
        <v>14.4</v>
      </c>
      <c r="AH85" s="1">
        <v>8.1999999999999993</v>
      </c>
      <c r="AI85" s="1">
        <v>0</v>
      </c>
      <c r="AJ85" s="1">
        <v>0</v>
      </c>
      <c r="AK85" s="1" t="s">
        <v>80</v>
      </c>
      <c r="AL85" s="1">
        <f t="shared" si="24"/>
        <v>3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42</v>
      </c>
      <c r="C86" s="1"/>
      <c r="D86" s="1">
        <v>74</v>
      </c>
      <c r="E86" s="1">
        <v>68</v>
      </c>
      <c r="F86" s="1">
        <v>4</v>
      </c>
      <c r="G86" s="8">
        <v>0.05</v>
      </c>
      <c r="H86" s="1">
        <v>90</v>
      </c>
      <c r="I86" s="1" t="s">
        <v>38</v>
      </c>
      <c r="J86" s="1"/>
      <c r="K86" s="1">
        <v>71</v>
      </c>
      <c r="L86" s="1">
        <f t="shared" si="17"/>
        <v>-3</v>
      </c>
      <c r="M86" s="1">
        <f t="shared" si="18"/>
        <v>68</v>
      </c>
      <c r="N86" s="1"/>
      <c r="O86" s="1">
        <v>0</v>
      </c>
      <c r="P86" s="1"/>
      <c r="Q86" s="1">
        <v>24.400000000000009</v>
      </c>
      <c r="R86" s="1">
        <f>IFERROR(VLOOKUP(A86,[1]Sheet!$A:$D,4,0),0)</f>
        <v>0</v>
      </c>
      <c r="S86" s="1">
        <f t="shared" si="19"/>
        <v>13.6</v>
      </c>
      <c r="T86" s="5">
        <f t="shared" si="26"/>
        <v>121.19999999999999</v>
      </c>
      <c r="U86" s="5">
        <f t="shared" si="20"/>
        <v>121.19999999999999</v>
      </c>
      <c r="V86" s="5"/>
      <c r="W86" s="5">
        <f t="shared" si="21"/>
        <v>121.19999999999999</v>
      </c>
      <c r="X86" s="5"/>
      <c r="Y86" s="1"/>
      <c r="Z86" s="1"/>
      <c r="AA86" s="1">
        <f t="shared" si="22"/>
        <v>11</v>
      </c>
      <c r="AB86" s="1">
        <f t="shared" si="23"/>
        <v>2.0882352941176476</v>
      </c>
      <c r="AC86" s="1">
        <v>5.4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 t="s">
        <v>134</v>
      </c>
      <c r="AL86" s="1">
        <f t="shared" si="24"/>
        <v>6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42</v>
      </c>
      <c r="C87" s="1"/>
      <c r="D87" s="1">
        <v>353</v>
      </c>
      <c r="E87" s="1">
        <v>60</v>
      </c>
      <c r="F87" s="1">
        <v>242</v>
      </c>
      <c r="G87" s="8">
        <v>5.5E-2</v>
      </c>
      <c r="H87" s="1">
        <v>90</v>
      </c>
      <c r="I87" s="1" t="s">
        <v>38</v>
      </c>
      <c r="J87" s="1"/>
      <c r="K87" s="1">
        <v>67</v>
      </c>
      <c r="L87" s="1">
        <f t="shared" si="17"/>
        <v>-7</v>
      </c>
      <c r="M87" s="1">
        <f t="shared" si="18"/>
        <v>60</v>
      </c>
      <c r="N87" s="1"/>
      <c r="O87" s="1">
        <v>0</v>
      </c>
      <c r="P87" s="1"/>
      <c r="Q87" s="1">
        <v>0</v>
      </c>
      <c r="R87" s="1">
        <f>IFERROR(VLOOKUP(A87,[1]Sheet!$A:$D,4,0),0)</f>
        <v>0</v>
      </c>
      <c r="S87" s="1">
        <f t="shared" si="19"/>
        <v>12</v>
      </c>
      <c r="T87" s="5"/>
      <c r="U87" s="5">
        <f t="shared" si="20"/>
        <v>0</v>
      </c>
      <c r="V87" s="5"/>
      <c r="W87" s="5">
        <f t="shared" si="21"/>
        <v>0</v>
      </c>
      <c r="X87" s="5"/>
      <c r="Y87" s="1"/>
      <c r="Z87" s="1"/>
      <c r="AA87" s="1">
        <f t="shared" si="22"/>
        <v>20.166666666666668</v>
      </c>
      <c r="AB87" s="1">
        <f t="shared" si="23"/>
        <v>20.166666666666668</v>
      </c>
      <c r="AC87" s="1">
        <v>4.5999999999999996</v>
      </c>
      <c r="AD87" s="1">
        <v>13.2</v>
      </c>
      <c r="AE87" s="1">
        <v>24.8</v>
      </c>
      <c r="AF87" s="1">
        <v>12</v>
      </c>
      <c r="AG87" s="1">
        <v>0</v>
      </c>
      <c r="AH87" s="1">
        <v>0</v>
      </c>
      <c r="AI87" s="1">
        <v>0</v>
      </c>
      <c r="AJ87" s="1">
        <v>0</v>
      </c>
      <c r="AK87" s="1" t="s">
        <v>80</v>
      </c>
      <c r="AL87" s="1">
        <f t="shared" si="24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42</v>
      </c>
      <c r="C88" s="1">
        <v>45</v>
      </c>
      <c r="D88" s="1"/>
      <c r="E88" s="1"/>
      <c r="F88" s="1">
        <v>45</v>
      </c>
      <c r="G88" s="8">
        <v>0.05</v>
      </c>
      <c r="H88" s="1">
        <v>120</v>
      </c>
      <c r="I88" s="1" t="s">
        <v>38</v>
      </c>
      <c r="J88" s="1"/>
      <c r="K88" s="1"/>
      <c r="L88" s="1">
        <f t="shared" si="17"/>
        <v>0</v>
      </c>
      <c r="M88" s="1">
        <f t="shared" si="18"/>
        <v>0</v>
      </c>
      <c r="N88" s="1"/>
      <c r="O88" s="1">
        <v>0</v>
      </c>
      <c r="P88" s="1"/>
      <c r="Q88" s="1">
        <v>0</v>
      </c>
      <c r="R88" s="1">
        <f>IFERROR(VLOOKUP(A88,[1]Sheet!$A:$D,4,0),0)</f>
        <v>0</v>
      </c>
      <c r="S88" s="1">
        <f t="shared" si="19"/>
        <v>0</v>
      </c>
      <c r="T88" s="5"/>
      <c r="U88" s="5">
        <f t="shared" si="20"/>
        <v>0</v>
      </c>
      <c r="V88" s="5"/>
      <c r="W88" s="5">
        <f t="shared" si="21"/>
        <v>0</v>
      </c>
      <c r="X88" s="5"/>
      <c r="Y88" s="1"/>
      <c r="Z88" s="1"/>
      <c r="AA88" s="1" t="e">
        <f t="shared" si="22"/>
        <v>#DIV/0!</v>
      </c>
      <c r="AB88" s="1" t="e">
        <f t="shared" si="23"/>
        <v>#DIV/0!</v>
      </c>
      <c r="AC88" s="1">
        <v>1.4</v>
      </c>
      <c r="AD88" s="1">
        <v>1.4</v>
      </c>
      <c r="AE88" s="1">
        <v>0</v>
      </c>
      <c r="AF88" s="1">
        <v>0</v>
      </c>
      <c r="AG88" s="1">
        <v>0.6</v>
      </c>
      <c r="AH88" s="1">
        <v>0.6</v>
      </c>
      <c r="AI88" s="1">
        <v>0.4</v>
      </c>
      <c r="AJ88" s="1">
        <v>1</v>
      </c>
      <c r="AK88" s="22" t="s">
        <v>157</v>
      </c>
      <c r="AL88" s="1">
        <f t="shared" si="24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37</v>
      </c>
      <c r="C89" s="1">
        <v>3879.942</v>
      </c>
      <c r="D89" s="1">
        <v>5258.71</v>
      </c>
      <c r="E89" s="1">
        <v>4809.9679999999998</v>
      </c>
      <c r="F89" s="1">
        <v>4180.5209999999997</v>
      </c>
      <c r="G89" s="8">
        <v>1</v>
      </c>
      <c r="H89" s="1">
        <v>40</v>
      </c>
      <c r="I89" s="1" t="s">
        <v>38</v>
      </c>
      <c r="J89" s="1"/>
      <c r="K89" s="1">
        <v>4574.17</v>
      </c>
      <c r="L89" s="1">
        <f t="shared" si="17"/>
        <v>235.79799999999977</v>
      </c>
      <c r="M89" s="1">
        <f t="shared" si="18"/>
        <v>4722.3899999999994</v>
      </c>
      <c r="N89" s="1">
        <v>87.578000000000003</v>
      </c>
      <c r="O89" s="1">
        <v>1989.467200000001</v>
      </c>
      <c r="P89" s="1"/>
      <c r="Q89" s="1">
        <v>2060.799000999998</v>
      </c>
      <c r="R89" s="1">
        <f>IFERROR(VLOOKUP(A89,[1]Sheet!$A:$D,4,0),0)</f>
        <v>0</v>
      </c>
      <c r="S89" s="1">
        <f t="shared" si="19"/>
        <v>944.47799999999984</v>
      </c>
      <c r="T89" s="5">
        <f t="shared" si="26"/>
        <v>2158.4707989999997</v>
      </c>
      <c r="U89" s="5">
        <f t="shared" si="20"/>
        <v>2158.4707989999997</v>
      </c>
      <c r="V89" s="5"/>
      <c r="W89" s="5">
        <f t="shared" si="21"/>
        <v>2158.4707989999997</v>
      </c>
      <c r="X89" s="5"/>
      <c r="Y89" s="1"/>
      <c r="Z89" s="1"/>
      <c r="AA89" s="1">
        <f t="shared" si="22"/>
        <v>11</v>
      </c>
      <c r="AB89" s="1">
        <f t="shared" si="23"/>
        <v>8.7146415279127734</v>
      </c>
      <c r="AC89" s="1">
        <v>882.18520000000012</v>
      </c>
      <c r="AD89" s="1">
        <v>912.96560000000011</v>
      </c>
      <c r="AE89" s="1">
        <v>946.16700000000003</v>
      </c>
      <c r="AF89" s="1">
        <v>894.69320000000005</v>
      </c>
      <c r="AG89" s="1">
        <v>893.29679999999985</v>
      </c>
      <c r="AH89" s="1">
        <v>1096.9985999999999</v>
      </c>
      <c r="AI89" s="1">
        <v>1013.1568</v>
      </c>
      <c r="AJ89" s="1">
        <v>1088.3972000000001</v>
      </c>
      <c r="AK89" s="1" t="s">
        <v>53</v>
      </c>
      <c r="AL89" s="1">
        <f t="shared" si="24"/>
        <v>2158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37</v>
      </c>
      <c r="C90" s="1">
        <v>37.795999999999999</v>
      </c>
      <c r="D90" s="1"/>
      <c r="E90" s="1">
        <v>16.239000000000001</v>
      </c>
      <c r="F90" s="1">
        <v>21.556999999999999</v>
      </c>
      <c r="G90" s="8">
        <v>1</v>
      </c>
      <c r="H90" s="1">
        <v>60</v>
      </c>
      <c r="I90" s="1" t="s">
        <v>38</v>
      </c>
      <c r="J90" s="1"/>
      <c r="K90" s="1">
        <v>15.8</v>
      </c>
      <c r="L90" s="1">
        <f t="shared" si="17"/>
        <v>0.43900000000000006</v>
      </c>
      <c r="M90" s="1">
        <f t="shared" si="18"/>
        <v>16.239000000000001</v>
      </c>
      <c r="N90" s="1"/>
      <c r="O90" s="1">
        <v>103.1756</v>
      </c>
      <c r="P90" s="1"/>
      <c r="Q90" s="1">
        <v>8.6409999999999947</v>
      </c>
      <c r="R90" s="1">
        <f>IFERROR(VLOOKUP(A90,[1]Sheet!$A:$D,4,0),0)</f>
        <v>0</v>
      </c>
      <c r="S90" s="1">
        <f t="shared" si="19"/>
        <v>3.2478000000000002</v>
      </c>
      <c r="T90" s="5"/>
      <c r="U90" s="5">
        <f t="shared" si="20"/>
        <v>0</v>
      </c>
      <c r="V90" s="5"/>
      <c r="W90" s="5">
        <f t="shared" si="21"/>
        <v>0</v>
      </c>
      <c r="X90" s="5"/>
      <c r="Y90" s="1"/>
      <c r="Z90" s="1"/>
      <c r="AA90" s="1">
        <f t="shared" si="22"/>
        <v>41.065829176673439</v>
      </c>
      <c r="AB90" s="1">
        <f t="shared" si="23"/>
        <v>41.065829176673439</v>
      </c>
      <c r="AC90" s="1">
        <v>12.617599999999999</v>
      </c>
      <c r="AD90" s="1">
        <v>12.8156</v>
      </c>
      <c r="AE90" s="1">
        <v>4.1571999999999996</v>
      </c>
      <c r="AF90" s="1">
        <v>7.2123999999999997</v>
      </c>
      <c r="AG90" s="1">
        <v>5.7808000000000002</v>
      </c>
      <c r="AH90" s="1">
        <v>0.36380000000000001</v>
      </c>
      <c r="AI90" s="1">
        <v>0</v>
      </c>
      <c r="AJ90" s="1">
        <v>11.4732</v>
      </c>
      <c r="AK90" s="1" t="s">
        <v>165</v>
      </c>
      <c r="AL90" s="1">
        <f t="shared" si="24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42</v>
      </c>
      <c r="C91" s="1">
        <v>192</v>
      </c>
      <c r="D91" s="1">
        <v>373</v>
      </c>
      <c r="E91" s="1">
        <v>128</v>
      </c>
      <c r="F91" s="1">
        <v>244</v>
      </c>
      <c r="G91" s="8">
        <v>0.3</v>
      </c>
      <c r="H91" s="1">
        <v>40</v>
      </c>
      <c r="I91" s="1" t="s">
        <v>38</v>
      </c>
      <c r="J91" s="1"/>
      <c r="K91" s="1">
        <v>152</v>
      </c>
      <c r="L91" s="1">
        <f t="shared" si="17"/>
        <v>-24</v>
      </c>
      <c r="M91" s="1">
        <f t="shared" si="18"/>
        <v>128</v>
      </c>
      <c r="N91" s="1"/>
      <c r="O91" s="1">
        <v>33</v>
      </c>
      <c r="P91" s="1"/>
      <c r="Q91" s="1">
        <v>134.19999999999999</v>
      </c>
      <c r="R91" s="1">
        <f>IFERROR(VLOOKUP(A91,[1]Sheet!$A:$D,4,0),0)</f>
        <v>0</v>
      </c>
      <c r="S91" s="1">
        <f t="shared" si="19"/>
        <v>25.6</v>
      </c>
      <c r="T91" s="5"/>
      <c r="U91" s="5">
        <f t="shared" si="20"/>
        <v>0</v>
      </c>
      <c r="V91" s="5"/>
      <c r="W91" s="5">
        <f t="shared" si="21"/>
        <v>0</v>
      </c>
      <c r="X91" s="5"/>
      <c r="Y91" s="1"/>
      <c r="Z91" s="1"/>
      <c r="AA91" s="1">
        <f t="shared" si="22"/>
        <v>16.0625</v>
      </c>
      <c r="AB91" s="1">
        <f t="shared" si="23"/>
        <v>16.0625</v>
      </c>
      <c r="AC91" s="1">
        <v>28.6</v>
      </c>
      <c r="AD91" s="1">
        <v>33</v>
      </c>
      <c r="AE91" s="1">
        <v>37.4</v>
      </c>
      <c r="AF91" s="1">
        <v>33.6</v>
      </c>
      <c r="AG91" s="1">
        <v>38.799999999999997</v>
      </c>
      <c r="AH91" s="1">
        <v>41</v>
      </c>
      <c r="AI91" s="1">
        <v>37.200000000000003</v>
      </c>
      <c r="AJ91" s="1">
        <v>41.2</v>
      </c>
      <c r="AK91" s="1"/>
      <c r="AL91" s="1">
        <f t="shared" si="24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42</v>
      </c>
      <c r="C92" s="1">
        <v>99</v>
      </c>
      <c r="D92" s="1">
        <v>233</v>
      </c>
      <c r="E92" s="1">
        <v>76</v>
      </c>
      <c r="F92" s="1">
        <v>105</v>
      </c>
      <c r="G92" s="8">
        <v>0.3</v>
      </c>
      <c r="H92" s="1">
        <v>40</v>
      </c>
      <c r="I92" s="1" t="s">
        <v>38</v>
      </c>
      <c r="J92" s="1"/>
      <c r="K92" s="1">
        <v>91</v>
      </c>
      <c r="L92" s="1">
        <f t="shared" si="17"/>
        <v>-15</v>
      </c>
      <c r="M92" s="1">
        <f t="shared" si="18"/>
        <v>76</v>
      </c>
      <c r="N92" s="1"/>
      <c r="O92" s="1">
        <v>45.800000000000047</v>
      </c>
      <c r="P92" s="1"/>
      <c r="Q92" s="1">
        <v>99.799999999999983</v>
      </c>
      <c r="R92" s="1">
        <f>IFERROR(VLOOKUP(A92,[1]Sheet!$A:$D,4,0),0)</f>
        <v>0</v>
      </c>
      <c r="S92" s="1">
        <f t="shared" si="19"/>
        <v>15.2</v>
      </c>
      <c r="T92" s="5"/>
      <c r="U92" s="5">
        <f t="shared" si="20"/>
        <v>0</v>
      </c>
      <c r="V92" s="5"/>
      <c r="W92" s="5">
        <f t="shared" si="21"/>
        <v>0</v>
      </c>
      <c r="X92" s="5"/>
      <c r="Y92" s="1"/>
      <c r="Z92" s="1"/>
      <c r="AA92" s="1">
        <f t="shared" si="22"/>
        <v>16.486842105263161</v>
      </c>
      <c r="AB92" s="1">
        <f t="shared" si="23"/>
        <v>16.486842105263161</v>
      </c>
      <c r="AC92" s="1">
        <v>16</v>
      </c>
      <c r="AD92" s="1">
        <v>19.600000000000001</v>
      </c>
      <c r="AE92" s="1">
        <v>21.4</v>
      </c>
      <c r="AF92" s="1">
        <v>22.8</v>
      </c>
      <c r="AG92" s="1">
        <v>23</v>
      </c>
      <c r="AH92" s="1">
        <v>19.2</v>
      </c>
      <c r="AI92" s="1">
        <v>19.399999999999999</v>
      </c>
      <c r="AJ92" s="1">
        <v>23.4</v>
      </c>
      <c r="AK92" s="1" t="s">
        <v>141</v>
      </c>
      <c r="AL92" s="1">
        <f t="shared" si="24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37</v>
      </c>
      <c r="C93" s="1">
        <v>17.835000000000001</v>
      </c>
      <c r="D93" s="1"/>
      <c r="E93" s="1">
        <v>2.722</v>
      </c>
      <c r="F93" s="1">
        <v>6.8310000000000004</v>
      </c>
      <c r="G93" s="8">
        <v>1</v>
      </c>
      <c r="H93" s="1">
        <v>45</v>
      </c>
      <c r="I93" s="1" t="s">
        <v>38</v>
      </c>
      <c r="J93" s="1"/>
      <c r="K93" s="1">
        <v>2.7</v>
      </c>
      <c r="L93" s="1">
        <f t="shared" si="17"/>
        <v>2.1999999999999797E-2</v>
      </c>
      <c r="M93" s="1">
        <f t="shared" si="18"/>
        <v>2.722</v>
      </c>
      <c r="N93" s="1"/>
      <c r="O93" s="1">
        <v>0</v>
      </c>
      <c r="P93" s="1"/>
      <c r="Q93" s="1">
        <v>0</v>
      </c>
      <c r="R93" s="1">
        <f>IFERROR(VLOOKUP(A93,[1]Sheet!$A:$D,4,0),0)</f>
        <v>0</v>
      </c>
      <c r="S93" s="1">
        <f t="shared" si="19"/>
        <v>0.5444</v>
      </c>
      <c r="T93" s="5"/>
      <c r="U93" s="5">
        <f t="shared" si="20"/>
        <v>0</v>
      </c>
      <c r="V93" s="5"/>
      <c r="W93" s="5">
        <f t="shared" si="21"/>
        <v>0</v>
      </c>
      <c r="X93" s="5"/>
      <c r="Y93" s="1"/>
      <c r="Z93" s="1"/>
      <c r="AA93" s="1">
        <f t="shared" si="22"/>
        <v>12.547759000734755</v>
      </c>
      <c r="AB93" s="1">
        <f t="shared" si="23"/>
        <v>12.547759000734755</v>
      </c>
      <c r="AC93" s="1">
        <v>0.54059999999999997</v>
      </c>
      <c r="AD93" s="1">
        <v>0.8103999999999999</v>
      </c>
      <c r="AE93" s="1">
        <v>0.53459999999999996</v>
      </c>
      <c r="AF93" s="1">
        <v>0.81259999999999999</v>
      </c>
      <c r="AG93" s="1">
        <v>1.0931999999999999</v>
      </c>
      <c r="AH93" s="1">
        <v>0.5454</v>
      </c>
      <c r="AI93" s="1">
        <v>0.27300000000000002</v>
      </c>
      <c r="AJ93" s="1">
        <v>0.55000000000000004</v>
      </c>
      <c r="AK93" s="22" t="s">
        <v>158</v>
      </c>
      <c r="AL93" s="1">
        <f t="shared" si="24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37</v>
      </c>
      <c r="C94" s="1">
        <v>36.497999999999998</v>
      </c>
      <c r="D94" s="1">
        <v>116.203</v>
      </c>
      <c r="E94" s="1">
        <v>49.789000000000001</v>
      </c>
      <c r="F94" s="1">
        <v>60.713999999999999</v>
      </c>
      <c r="G94" s="8">
        <v>1</v>
      </c>
      <c r="H94" s="1">
        <v>50</v>
      </c>
      <c r="I94" s="1" t="s">
        <v>38</v>
      </c>
      <c r="J94" s="1"/>
      <c r="K94" s="1">
        <v>45.3</v>
      </c>
      <c r="L94" s="1">
        <f t="shared" si="17"/>
        <v>4.4890000000000043</v>
      </c>
      <c r="M94" s="1">
        <f t="shared" si="18"/>
        <v>49.789000000000001</v>
      </c>
      <c r="N94" s="1"/>
      <c r="O94" s="1">
        <v>43.119600000000013</v>
      </c>
      <c r="P94" s="1"/>
      <c r="Q94" s="1">
        <v>0</v>
      </c>
      <c r="R94" s="1">
        <f>IFERROR(VLOOKUP(A94,[1]Sheet!$A:$D,4,0),0)</f>
        <v>0</v>
      </c>
      <c r="S94" s="1">
        <f t="shared" si="19"/>
        <v>9.9578000000000007</v>
      </c>
      <c r="T94" s="5">
        <f t="shared" si="26"/>
        <v>5.7022000000000048</v>
      </c>
      <c r="U94" s="5">
        <f t="shared" si="20"/>
        <v>5.7022000000000048</v>
      </c>
      <c r="V94" s="5"/>
      <c r="W94" s="5">
        <f t="shared" si="21"/>
        <v>5.7022000000000048</v>
      </c>
      <c r="X94" s="5"/>
      <c r="Y94" s="1"/>
      <c r="Z94" s="1"/>
      <c r="AA94" s="1">
        <f t="shared" si="22"/>
        <v>11.000000000000002</v>
      </c>
      <c r="AB94" s="1">
        <f t="shared" si="23"/>
        <v>10.427363473859689</v>
      </c>
      <c r="AC94" s="1">
        <v>9.7151999999999994</v>
      </c>
      <c r="AD94" s="1">
        <v>12.219799999999999</v>
      </c>
      <c r="AE94" s="1">
        <v>11.417</v>
      </c>
      <c r="AF94" s="1">
        <v>12.0762</v>
      </c>
      <c r="AG94" s="1">
        <v>12.493600000000001</v>
      </c>
      <c r="AH94" s="1">
        <v>7.5457999999999998</v>
      </c>
      <c r="AI94" s="1">
        <v>8.9786000000000001</v>
      </c>
      <c r="AJ94" s="1">
        <v>10.5128</v>
      </c>
      <c r="AK94" s="1"/>
      <c r="AL94" s="1">
        <f t="shared" si="24"/>
        <v>6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144</v>
      </c>
      <c r="B95" s="13" t="s">
        <v>42</v>
      </c>
      <c r="C95" s="13">
        <v>-2</v>
      </c>
      <c r="D95" s="13">
        <v>2</v>
      </c>
      <c r="E95" s="13"/>
      <c r="F95" s="13"/>
      <c r="G95" s="14">
        <v>0</v>
      </c>
      <c r="H95" s="13">
        <v>40</v>
      </c>
      <c r="I95" s="13" t="s">
        <v>51</v>
      </c>
      <c r="J95" s="13"/>
      <c r="K95" s="13"/>
      <c r="L95" s="13">
        <f t="shared" si="17"/>
        <v>0</v>
      </c>
      <c r="M95" s="13">
        <f t="shared" si="18"/>
        <v>0</v>
      </c>
      <c r="N95" s="13"/>
      <c r="O95" s="13">
        <v>0</v>
      </c>
      <c r="P95" s="13"/>
      <c r="Q95" s="13">
        <v>0</v>
      </c>
      <c r="R95" s="13">
        <f>IFERROR(VLOOKUP(A95,[1]Sheet!$A:$D,4,0),0)</f>
        <v>0</v>
      </c>
      <c r="S95" s="13">
        <f t="shared" si="19"/>
        <v>0</v>
      </c>
      <c r="T95" s="15"/>
      <c r="U95" s="5">
        <f t="shared" si="20"/>
        <v>0</v>
      </c>
      <c r="V95" s="15"/>
      <c r="W95" s="5">
        <f t="shared" si="21"/>
        <v>0</v>
      </c>
      <c r="X95" s="15"/>
      <c r="Y95" s="13"/>
      <c r="Z95" s="13"/>
      <c r="AA95" s="1" t="e">
        <f t="shared" si="22"/>
        <v>#DIV/0!</v>
      </c>
      <c r="AB95" s="13" t="e">
        <f t="shared" si="23"/>
        <v>#DIV/0!</v>
      </c>
      <c r="AC95" s="13">
        <v>0</v>
      </c>
      <c r="AD95" s="13">
        <v>0</v>
      </c>
      <c r="AE95" s="13">
        <v>0.4</v>
      </c>
      <c r="AF95" s="13">
        <v>1.8</v>
      </c>
      <c r="AG95" s="13">
        <v>3</v>
      </c>
      <c r="AH95" s="13">
        <v>2.6</v>
      </c>
      <c r="AI95" s="13">
        <v>4.2</v>
      </c>
      <c r="AJ95" s="13">
        <v>3.4</v>
      </c>
      <c r="AK95" s="13"/>
      <c r="AL95" s="1">
        <f t="shared" si="24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42</v>
      </c>
      <c r="C96" s="1">
        <v>35</v>
      </c>
      <c r="D96" s="1">
        <v>4</v>
      </c>
      <c r="E96" s="1">
        <v>18</v>
      </c>
      <c r="F96" s="1">
        <v>19</v>
      </c>
      <c r="G96" s="8">
        <v>0.3</v>
      </c>
      <c r="H96" s="1">
        <v>40</v>
      </c>
      <c r="I96" s="1" t="s">
        <v>38</v>
      </c>
      <c r="J96" s="1"/>
      <c r="K96" s="1">
        <v>20</v>
      </c>
      <c r="L96" s="1">
        <f t="shared" si="17"/>
        <v>-2</v>
      </c>
      <c r="M96" s="1">
        <f t="shared" si="18"/>
        <v>18</v>
      </c>
      <c r="N96" s="1"/>
      <c r="O96" s="1">
        <v>11.2</v>
      </c>
      <c r="P96" s="1"/>
      <c r="Q96" s="1">
        <v>15.39999999999999</v>
      </c>
      <c r="R96" s="1">
        <f>IFERROR(VLOOKUP(A96,[1]Sheet!$A:$D,4,0),0)</f>
        <v>0</v>
      </c>
      <c r="S96" s="1">
        <f t="shared" si="19"/>
        <v>3.6</v>
      </c>
      <c r="T96" s="5"/>
      <c r="U96" s="5">
        <f t="shared" si="20"/>
        <v>0</v>
      </c>
      <c r="V96" s="5"/>
      <c r="W96" s="5">
        <f t="shared" si="21"/>
        <v>0</v>
      </c>
      <c r="X96" s="5"/>
      <c r="Y96" s="1"/>
      <c r="Z96" s="1"/>
      <c r="AA96" s="1">
        <f t="shared" si="22"/>
        <v>12.666666666666663</v>
      </c>
      <c r="AB96" s="1">
        <f t="shared" si="23"/>
        <v>12.666666666666663</v>
      </c>
      <c r="AC96" s="1">
        <v>4.5999999999999996</v>
      </c>
      <c r="AD96" s="1">
        <v>4.2</v>
      </c>
      <c r="AE96" s="1">
        <v>2.8</v>
      </c>
      <c r="AF96" s="1">
        <v>2</v>
      </c>
      <c r="AG96" s="1">
        <v>2.4</v>
      </c>
      <c r="AH96" s="1">
        <v>2.2000000000000002</v>
      </c>
      <c r="AI96" s="1">
        <v>4.2</v>
      </c>
      <c r="AJ96" s="1">
        <v>4.5999999999999996</v>
      </c>
      <c r="AK96" s="1"/>
      <c r="AL96" s="1">
        <f t="shared" si="24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42</v>
      </c>
      <c r="C97" s="1">
        <v>32</v>
      </c>
      <c r="D97" s="1">
        <v>60</v>
      </c>
      <c r="E97" s="1">
        <v>57</v>
      </c>
      <c r="F97" s="1">
        <v>31</v>
      </c>
      <c r="G97" s="8">
        <v>0.12</v>
      </c>
      <c r="H97" s="1">
        <v>45</v>
      </c>
      <c r="I97" s="1" t="s">
        <v>38</v>
      </c>
      <c r="J97" s="1"/>
      <c r="K97" s="1">
        <v>61</v>
      </c>
      <c r="L97" s="1">
        <f t="shared" si="17"/>
        <v>-4</v>
      </c>
      <c r="M97" s="1">
        <f t="shared" si="18"/>
        <v>57</v>
      </c>
      <c r="N97" s="1"/>
      <c r="O97" s="1">
        <v>93.199999999999989</v>
      </c>
      <c r="P97" s="1"/>
      <c r="Q97" s="1">
        <v>0</v>
      </c>
      <c r="R97" s="1">
        <f>IFERROR(VLOOKUP(A97,[1]Sheet!$A:$D,4,0),0)</f>
        <v>0</v>
      </c>
      <c r="S97" s="1">
        <f t="shared" si="19"/>
        <v>11.4</v>
      </c>
      <c r="T97" s="5"/>
      <c r="U97" s="5">
        <f t="shared" si="20"/>
        <v>0</v>
      </c>
      <c r="V97" s="5"/>
      <c r="W97" s="5">
        <f t="shared" si="21"/>
        <v>0</v>
      </c>
      <c r="X97" s="5"/>
      <c r="Y97" s="1"/>
      <c r="Z97" s="1"/>
      <c r="AA97" s="1">
        <f t="shared" si="22"/>
        <v>10.894736842105262</v>
      </c>
      <c r="AB97" s="1">
        <f t="shared" si="23"/>
        <v>10.894736842105262</v>
      </c>
      <c r="AC97" s="1">
        <v>11.6</v>
      </c>
      <c r="AD97" s="1">
        <v>14.6</v>
      </c>
      <c r="AE97" s="1">
        <v>8</v>
      </c>
      <c r="AF97" s="1">
        <v>4</v>
      </c>
      <c r="AG97" s="1">
        <v>9.6</v>
      </c>
      <c r="AH97" s="1">
        <v>5.6</v>
      </c>
      <c r="AI97" s="1">
        <v>1.2</v>
      </c>
      <c r="AJ97" s="1">
        <v>1.2</v>
      </c>
      <c r="AK97" s="1" t="s">
        <v>147</v>
      </c>
      <c r="AL97" s="1">
        <f t="shared" si="24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148</v>
      </c>
      <c r="B98" s="1" t="s">
        <v>37</v>
      </c>
      <c r="C98" s="1"/>
      <c r="D98" s="1"/>
      <c r="E98" s="1"/>
      <c r="F98" s="1"/>
      <c r="G98" s="8">
        <v>1</v>
      </c>
      <c r="H98" s="1">
        <v>180</v>
      </c>
      <c r="I98" s="1" t="s">
        <v>38</v>
      </c>
      <c r="J98" s="1"/>
      <c r="K98" s="1"/>
      <c r="L98" s="1">
        <f t="shared" si="17"/>
        <v>0</v>
      </c>
      <c r="M98" s="1">
        <f t="shared" si="18"/>
        <v>0</v>
      </c>
      <c r="N98" s="1"/>
      <c r="O98" s="1"/>
      <c r="P98" s="1"/>
      <c r="Q98" s="19"/>
      <c r="R98" s="1">
        <f>IFERROR(VLOOKUP(A98,[1]Sheet!$A:$D,4,0),0)</f>
        <v>0</v>
      </c>
      <c r="S98" s="1">
        <f t="shared" si="19"/>
        <v>0</v>
      </c>
      <c r="T98" s="20">
        <v>4</v>
      </c>
      <c r="U98" s="5">
        <f t="shared" si="20"/>
        <v>4</v>
      </c>
      <c r="V98" s="20"/>
      <c r="W98" s="5">
        <f t="shared" si="21"/>
        <v>4</v>
      </c>
      <c r="X98" s="5"/>
      <c r="Y98" s="1"/>
      <c r="Z98" s="1"/>
      <c r="AA98" s="1" t="e">
        <f t="shared" si="22"/>
        <v>#DIV/0!</v>
      </c>
      <c r="AB98" s="1" t="e">
        <f t="shared" si="23"/>
        <v>#DIV/0!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9" t="s">
        <v>149</v>
      </c>
      <c r="AL98" s="1">
        <f t="shared" si="24"/>
        <v>4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L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2025-10-23T09:26:21Z</dcterms:created>
  <dcterms:modified xsi:type="dcterms:W3CDTF">2025-10-24T08:45:14Z</dcterms:modified>
</cp:coreProperties>
</file>