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90" windowHeight="12120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5" i="1" s="1"/>
  <c r="A11" i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<sst xmlns="http://schemas.openxmlformats.org/spreadsheetml/2006/main" count="427" uniqueCount="252">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</sst>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9"/>
  <sheetViews>
    <sheetView tabSelected="1" zoomScale="87" zoomScaleNormal="87" workbookViewId="0">
      <pane ySplit="9" topLeftCell="A150" activePane="bottomLeft" state="frozen"/>
      <selection pane="bottomLeft" activeCell="E175" sqref="E17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45830</v>
      </c>
      <c r="E3" s="7" t="s">
        <v>3</v>
      </c>
      <c r="F3" s="97"/>
      <c r="G3" s="101">
        <v>45833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>
        <v>1400</v>
      </c>
      <c r="F13" s="23"/>
      <c r="G13" s="23">
        <f>E13*0.4</f>
        <v>560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RIGHT(D17:D177,4)</f>
        <v>6325</v>
      </c>
      <c r="B17" s="27" t="s">
        <v>30</v>
      </c>
      <c r="C17" s="33" t="s">
        <v>26</v>
      </c>
      <c r="D17" s="28">
        <v>1001010106325</v>
      </c>
      <c r="E17" s="24">
        <v>1200</v>
      </c>
      <c r="F17" s="23">
        <v>0.4</v>
      </c>
      <c r="G17" s="23">
        <f>E17*0.4</f>
        <v>480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1200</v>
      </c>
      <c r="F20" s="23"/>
      <c r="G20" s="23">
        <f>E20*0.3</f>
        <v>360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950</v>
      </c>
      <c r="F21" s="23">
        <v>1.366666666666666</v>
      </c>
      <c r="G21" s="23">
        <f>E21*1</f>
        <v>950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250</v>
      </c>
      <c r="F24" s="23">
        <v>2</v>
      </c>
      <c r="G24" s="23">
        <f>E24*1</f>
        <v>250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RIGHT(D28:D192,4)</f>
        <v>4813</v>
      </c>
      <c r="B28" s="27" t="s">
        <v>41</v>
      </c>
      <c r="C28" s="30" t="s">
        <v>23</v>
      </c>
      <c r="D28" s="28">
        <v>1001012564813</v>
      </c>
      <c r="E28" s="24">
        <v>350</v>
      </c>
      <c r="F28" s="23">
        <v>1.366666666666666</v>
      </c>
      <c r="G28" s="23">
        <f>E28*1</f>
        <v>350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>
        <v>400</v>
      </c>
      <c r="F37" s="23">
        <v>0.5</v>
      </c>
      <c r="G37" s="23">
        <f>E37*0.5</f>
        <v>200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>
        <v>60</v>
      </c>
      <c r="F41" s="23"/>
      <c r="G41" s="23">
        <f>E41</f>
        <v>60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 t="shared" ref="A50:A55" si="2">RIGHT(D50:D212,4)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71</v>
      </c>
      <c r="C58" s="30" t="s">
        <v>23</v>
      </c>
      <c r="D58" s="28">
        <v>1001022726303</v>
      </c>
      <c r="E58" s="24">
        <v>250</v>
      </c>
      <c r="F58" s="23">
        <v>1.0666666666666671</v>
      </c>
      <c r="G58" s="23">
        <f>E58*1</f>
        <v>250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85</v>
      </c>
      <c r="C72" s="33" t="s">
        <v>26</v>
      </c>
      <c r="D72" s="28">
        <v>1001022377066</v>
      </c>
      <c r="E72" s="24">
        <v>1200</v>
      </c>
      <c r="F72" s="23">
        <v>0.41</v>
      </c>
      <c r="G72" s="23">
        <f>E72*0.41</f>
        <v>491.99999999999994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93</v>
      </c>
      <c r="C80" s="33" t="s">
        <v>26</v>
      </c>
      <c r="D80" s="28">
        <v>1001035277059</v>
      </c>
      <c r="E80" s="24">
        <v>640</v>
      </c>
      <c r="F80" s="23">
        <v>0.3</v>
      </c>
      <c r="G80" s="23">
        <f>F80*E80</f>
        <v>192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95</v>
      </c>
      <c r="C82" s="33" t="s">
        <v>23</v>
      </c>
      <c r="D82" s="28">
        <v>1001035937001</v>
      </c>
      <c r="E82" s="24">
        <v>120</v>
      </c>
      <c r="F82" s="23">
        <v>1</v>
      </c>
      <c r="G82" s="23">
        <f>E82</f>
        <v>120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96</v>
      </c>
      <c r="C83" s="30" t="s">
        <v>23</v>
      </c>
      <c r="D83" s="28">
        <v>1001031076527</v>
      </c>
      <c r="E83" s="24">
        <v>180</v>
      </c>
      <c r="F83" s="23">
        <v>1.0166666666666671</v>
      </c>
      <c r="G83" s="23">
        <f>E83*1</f>
        <v>180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98</v>
      </c>
      <c r="C85" s="33" t="s">
        <v>26</v>
      </c>
      <c r="D85" s="28">
        <v>1001302277232</v>
      </c>
      <c r="E85" s="24">
        <v>1200</v>
      </c>
      <c r="F85" s="23">
        <v>0.28000000000000003</v>
      </c>
      <c r="G85" s="23">
        <f>E85*F85</f>
        <v>336.00000000000006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104</v>
      </c>
      <c r="C91" s="33" t="s">
        <v>26</v>
      </c>
      <c r="D91" s="28">
        <v>1001303107241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106</v>
      </c>
      <c r="C93" s="33" t="s">
        <v>26</v>
      </c>
      <c r="D93" s="28">
        <v>1001300387154</v>
      </c>
      <c r="E93" s="24">
        <v>4200</v>
      </c>
      <c r="F93" s="23">
        <v>0.35</v>
      </c>
      <c r="G93" s="23">
        <f>E93*0.35</f>
        <v>1470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107</v>
      </c>
      <c r="C94" s="33" t="s">
        <v>26</v>
      </c>
      <c r="D94" s="28">
        <v>1001303636793</v>
      </c>
      <c r="E94" s="24">
        <v>320</v>
      </c>
      <c r="F94" s="23"/>
      <c r="G94" s="23">
        <f>E94*0.33</f>
        <v>105.60000000000001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110</v>
      </c>
      <c r="C97" s="33" t="s">
        <v>26</v>
      </c>
      <c r="D97" s="28">
        <v>1001304507236</v>
      </c>
      <c r="E97" s="24">
        <v>1000</v>
      </c>
      <c r="F97" s="23">
        <v>0.28000000000000003</v>
      </c>
      <c r="G97" s="23">
        <f>E97*0.28</f>
        <v>280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114</v>
      </c>
      <c r="C101" s="33" t="s">
        <v>26</v>
      </c>
      <c r="D101" s="28">
        <v>1001303987169</v>
      </c>
      <c r="E101" s="24">
        <v>1400</v>
      </c>
      <c r="F101" s="23">
        <v>0.35</v>
      </c>
      <c r="G101" s="23">
        <f>E101*F101</f>
        <v>489.99999999999994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116</v>
      </c>
      <c r="C103" s="30" t="s">
        <v>23</v>
      </c>
      <c r="D103" s="28">
        <v>1001303987166</v>
      </c>
      <c r="E103" s="24">
        <v>350</v>
      </c>
      <c r="F103" s="23"/>
      <c r="G103" s="23">
        <f>E103*1</f>
        <v>350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117</v>
      </c>
      <c r="C104" s="33" t="s">
        <v>26</v>
      </c>
      <c r="D104" s="28">
        <v>1001214196459</v>
      </c>
      <c r="E104" s="24">
        <v>140</v>
      </c>
      <c r="F104" s="23">
        <v>0.1</v>
      </c>
      <c r="G104" s="23">
        <f>E104*F104</f>
        <v>14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119</v>
      </c>
      <c r="C106" s="33" t="s">
        <v>26</v>
      </c>
      <c r="D106" s="28">
        <v>1001225416228</v>
      </c>
      <c r="E106" s="24">
        <v>320</v>
      </c>
      <c r="F106" s="23"/>
      <c r="G106" s="23">
        <f>E106*0.09</f>
        <v>28.799999999999997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121</v>
      </c>
      <c r="C108" s="30" t="s">
        <v>23</v>
      </c>
      <c r="D108" s="28">
        <v>1001051875544</v>
      </c>
      <c r="E108" s="24">
        <v>600</v>
      </c>
      <c r="F108" s="23">
        <v>0.85</v>
      </c>
      <c r="G108" s="23">
        <f>E108*1</f>
        <v>600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RIGHT(D109:D244,4)</f>
        <v>6697</v>
      </c>
      <c r="B109" s="27" t="s">
        <v>122</v>
      </c>
      <c r="C109" s="36" t="s">
        <v>26</v>
      </c>
      <c r="D109" s="28">
        <v>1001301876697</v>
      </c>
      <c r="E109" s="24">
        <v>2600</v>
      </c>
      <c r="F109" s="23">
        <v>0.35</v>
      </c>
      <c r="G109" s="23">
        <f>E109*0.35</f>
        <v>909.99999999999989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980</v>
      </c>
      <c r="F112" s="23">
        <v>0.1</v>
      </c>
      <c r="G112" s="23">
        <f>E112*0.1</f>
        <v>98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1200</v>
      </c>
      <c r="F114" s="23">
        <v>0.22</v>
      </c>
      <c r="G114" s="23">
        <f>E114*0.22</f>
        <v>264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130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131</v>
      </c>
      <c r="C118" s="33" t="s">
        <v>26</v>
      </c>
      <c r="D118" s="28">
        <v>1001234146448</v>
      </c>
      <c r="E118" s="24">
        <v>120</v>
      </c>
      <c r="F118" s="23">
        <v>0.1</v>
      </c>
      <c r="G118" s="23">
        <f>F118*E118</f>
        <v>12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132</v>
      </c>
      <c r="C119" s="33" t="s">
        <v>26</v>
      </c>
      <c r="D119" s="28">
        <v>1001205376221</v>
      </c>
      <c r="E119" s="24">
        <v>200</v>
      </c>
      <c r="F119" s="23">
        <v>0.09</v>
      </c>
      <c r="G119" s="23">
        <f>F119*E119</f>
        <v>18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133</v>
      </c>
      <c r="C120" s="33" t="s">
        <v>26</v>
      </c>
      <c r="D120" s="28">
        <v>1001190765679</v>
      </c>
      <c r="E120" s="24">
        <v>240</v>
      </c>
      <c r="F120" s="23">
        <v>0.15</v>
      </c>
      <c r="G120" s="23">
        <f>F120*E120</f>
        <v>36</v>
      </c>
      <c r="H120" s="14"/>
      <c r="I120" s="14"/>
      <c r="J120" s="39"/>
    </row>
    <row r="121" spans="1:10" ht="16.5" customHeight="1" x14ac:dyDescent="0.25">
      <c r="A121" s="93" t="str">
        <f t="shared" ref="A121:A126" si="4">RIGHT(D121:D256,4)</f>
        <v>4993</v>
      </c>
      <c r="B121" s="27" t="s">
        <v>134</v>
      </c>
      <c r="C121" s="33" t="s">
        <v>26</v>
      </c>
      <c r="D121" s="28">
        <v>1001060764993</v>
      </c>
      <c r="E121" s="24">
        <v>600</v>
      </c>
      <c r="F121" s="23">
        <v>0.25</v>
      </c>
      <c r="G121" s="23">
        <f>E121*0.25</f>
        <v>150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4"/>
        <v>7105</v>
      </c>
      <c r="B122" s="27" t="s">
        <v>135</v>
      </c>
      <c r="C122" s="33" t="s">
        <v>26</v>
      </c>
      <c r="D122" s="28">
        <v>1001203207105</v>
      </c>
      <c r="E122" s="24">
        <v>80</v>
      </c>
      <c r="F122" s="23">
        <v>0.09</v>
      </c>
      <c r="G122" s="23">
        <f t="shared" ref="G122:G130" si="5">F122*E122</f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4"/>
        <v>7106</v>
      </c>
      <c r="B123" s="27" t="s">
        <v>136</v>
      </c>
      <c r="C123" s="33" t="s">
        <v>26</v>
      </c>
      <c r="D123" s="28">
        <v>1001205447106</v>
      </c>
      <c r="E123" s="24"/>
      <c r="F123" s="23">
        <v>0.09</v>
      </c>
      <c r="G123" s="23">
        <f t="shared" si="5"/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7107</v>
      </c>
      <c r="B124" s="27" t="s">
        <v>137</v>
      </c>
      <c r="C124" s="33" t="s">
        <v>26</v>
      </c>
      <c r="D124" s="28">
        <v>1001205467107</v>
      </c>
      <c r="E124" s="24">
        <v>120</v>
      </c>
      <c r="F124" s="23">
        <v>0.09</v>
      </c>
      <c r="G124" s="23">
        <f t="shared" si="5"/>
        <v>10.799999999999999</v>
      </c>
      <c r="H124" s="14"/>
      <c r="I124" s="14"/>
      <c r="J124" s="39"/>
    </row>
    <row r="125" spans="1:10" ht="16.5" customHeight="1" x14ac:dyDescent="0.25">
      <c r="A125" s="93" t="str">
        <f t="shared" si="4"/>
        <v>7147</v>
      </c>
      <c r="B125" s="27" t="s">
        <v>138</v>
      </c>
      <c r="C125" s="33" t="s">
        <v>26</v>
      </c>
      <c r="D125" s="28">
        <v>1001063237147</v>
      </c>
      <c r="E125" s="24">
        <v>40</v>
      </c>
      <c r="F125" s="23">
        <v>0.22</v>
      </c>
      <c r="G125" s="23">
        <f t="shared" si="5"/>
        <v>8.8000000000000007</v>
      </c>
      <c r="H125" s="14"/>
      <c r="I125" s="14"/>
      <c r="J125" s="39"/>
    </row>
    <row r="126" spans="1:10" ht="16.5" customHeight="1" x14ac:dyDescent="0.25">
      <c r="A126" s="93" t="str">
        <f t="shared" si="4"/>
        <v>7229</v>
      </c>
      <c r="B126" s="27" t="s">
        <v>139</v>
      </c>
      <c r="C126" s="33" t="s">
        <v>26</v>
      </c>
      <c r="D126" s="28">
        <v>1001063237229</v>
      </c>
      <c r="E126" s="24">
        <v>40</v>
      </c>
      <c r="F126" s="23">
        <v>0.18</v>
      </c>
      <c r="G126" s="23">
        <f t="shared" si="5"/>
        <v>7.1999999999999993</v>
      </c>
      <c r="H126" s="14"/>
      <c r="I126" s="14"/>
      <c r="J126" s="39"/>
    </row>
    <row r="127" spans="1:10" ht="16.5" customHeight="1" x14ac:dyDescent="0.25">
      <c r="A127" s="93" t="str">
        <f>RIGHT(D127:D261,4)</f>
        <v>7225</v>
      </c>
      <c r="B127" s="27" t="s">
        <v>140</v>
      </c>
      <c r="C127" s="33" t="s">
        <v>26</v>
      </c>
      <c r="D127" s="28">
        <v>1001066537225</v>
      </c>
      <c r="E127" s="24">
        <v>40</v>
      </c>
      <c r="F127" s="23">
        <v>0.18</v>
      </c>
      <c r="G127" s="23">
        <f t="shared" si="5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RIGHT(D128:D262,4)</f>
        <v>7227</v>
      </c>
      <c r="B128" s="27" t="s">
        <v>141</v>
      </c>
      <c r="C128" s="33" t="s">
        <v>26</v>
      </c>
      <c r="D128" s="28">
        <v>1001063097227</v>
      </c>
      <c r="E128" s="24">
        <v>40</v>
      </c>
      <c r="F128" s="23">
        <v>0.18</v>
      </c>
      <c r="G128" s="23">
        <f t="shared" si="5"/>
        <v>7.1999999999999993</v>
      </c>
      <c r="H128" s="14"/>
      <c r="I128" s="14"/>
      <c r="J128" s="39"/>
    </row>
    <row r="129" spans="1:10" ht="16.5" customHeight="1" x14ac:dyDescent="0.25">
      <c r="A129" s="93" t="str">
        <f>RIGHT(D129:D263,4)</f>
        <v>7226</v>
      </c>
      <c r="B129" s="27" t="s">
        <v>142</v>
      </c>
      <c r="C129" s="33" t="s">
        <v>26</v>
      </c>
      <c r="D129" s="28">
        <v>1001066527226</v>
      </c>
      <c r="E129" s="24">
        <v>40</v>
      </c>
      <c r="F129" s="23">
        <v>0.18</v>
      </c>
      <c r="G129" s="23">
        <f t="shared" si="5"/>
        <v>7.1999999999999993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143</v>
      </c>
      <c r="C130" s="33" t="s">
        <v>26</v>
      </c>
      <c r="D130" s="28">
        <v>1001062353684</v>
      </c>
      <c r="E130" s="24">
        <v>120</v>
      </c>
      <c r="F130" s="23">
        <v>0.25</v>
      </c>
      <c r="G130" s="23">
        <f t="shared" si="5"/>
        <v>30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144</v>
      </c>
      <c r="C131" s="33" t="s">
        <v>26</v>
      </c>
      <c r="D131" s="28">
        <v>1001193115682</v>
      </c>
      <c r="E131" s="24">
        <v>1800</v>
      </c>
      <c r="F131" s="23">
        <v>0.12</v>
      </c>
      <c r="G131" s="23">
        <f>E131*0.12</f>
        <v>216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145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146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147</v>
      </c>
      <c r="C134" s="33" t="s">
        <v>26</v>
      </c>
      <c r="D134" s="28">
        <v>1001062505483</v>
      </c>
      <c r="E134" s="24">
        <v>1000</v>
      </c>
      <c r="F134" s="23">
        <v>0.25</v>
      </c>
      <c r="G134" s="23">
        <f>E134*0.25</f>
        <v>250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148</v>
      </c>
      <c r="C135" s="33" t="s">
        <v>26</v>
      </c>
      <c r="D135" s="28">
        <v>1001202506453</v>
      </c>
      <c r="E135" s="24">
        <v>1400</v>
      </c>
      <c r="F135" s="23">
        <v>0.1</v>
      </c>
      <c r="G135" s="23">
        <f>E135*0.1</f>
        <v>140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150</v>
      </c>
      <c r="C137" s="32" t="s">
        <v>23</v>
      </c>
      <c r="D137" s="80">
        <v>1001092436470</v>
      </c>
      <c r="E137" s="24">
        <v>50</v>
      </c>
      <c r="F137" s="23"/>
      <c r="G137" s="23">
        <f>E137*1</f>
        <v>50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151</v>
      </c>
      <c r="C138" s="32" t="s">
        <v>26</v>
      </c>
      <c r="D138" s="80">
        <v>1001092436495</v>
      </c>
      <c r="E138" s="24">
        <v>120</v>
      </c>
      <c r="F138" s="23">
        <v>0.3</v>
      </c>
      <c r="G138" s="23">
        <f>F138*E138</f>
        <v>36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152</v>
      </c>
      <c r="C139" s="32" t="s">
        <v>26</v>
      </c>
      <c r="D139" s="80">
        <v>1001095227235</v>
      </c>
      <c r="E139" s="24">
        <v>40</v>
      </c>
      <c r="F139" s="23">
        <v>0.35</v>
      </c>
      <c r="G139" s="23">
        <f>F139*E139</f>
        <v>14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153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154</v>
      </c>
      <c r="C141" s="32" t="s">
        <v>23</v>
      </c>
      <c r="D141" s="80">
        <v>1001095716866</v>
      </c>
      <c r="E141" s="24">
        <v>300</v>
      </c>
      <c r="F141" s="23"/>
      <c r="G141" s="23">
        <f>E141*1</f>
        <v>300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155</v>
      </c>
      <c r="C142" s="37" t="s">
        <v>26</v>
      </c>
      <c r="D142" s="51">
        <v>1001094053215</v>
      </c>
      <c r="E142" s="24">
        <v>600</v>
      </c>
      <c r="F142" s="23">
        <v>0.4</v>
      </c>
      <c r="G142" s="23">
        <f>E142*0.4</f>
        <v>240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156</v>
      </c>
      <c r="C143" s="37" t="s">
        <v>26</v>
      </c>
      <c r="D143" s="51">
        <v>1001092687245</v>
      </c>
      <c r="E143" s="24">
        <v>120</v>
      </c>
      <c r="F143" s="23">
        <v>0.4</v>
      </c>
      <c r="G143" s="23">
        <f>E143*0.4</f>
        <v>48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158</v>
      </c>
      <c r="C145" s="35" t="s">
        <v>26</v>
      </c>
      <c r="D145" s="28">
        <v>1001084217090</v>
      </c>
      <c r="E145" s="24">
        <v>360</v>
      </c>
      <c r="F145" s="23">
        <v>0.3</v>
      </c>
      <c r="G145" s="23">
        <f>E145*F145</f>
        <v>108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159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6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160</v>
      </c>
      <c r="C147" s="35" t="s">
        <v>26</v>
      </c>
      <c r="D147" s="28">
        <v>1001085637187</v>
      </c>
      <c r="E147" s="24">
        <v>360</v>
      </c>
      <c r="F147" s="23">
        <v>0.3</v>
      </c>
      <c r="G147" s="23">
        <f t="shared" si="6"/>
        <v>108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161</v>
      </c>
      <c r="C148" s="35" t="s">
        <v>26</v>
      </c>
      <c r="D148" s="28">
        <v>1001225636201</v>
      </c>
      <c r="E148" s="24"/>
      <c r="F148" s="23">
        <v>0.15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162</v>
      </c>
      <c r="C149" s="35" t="s">
        <v>26</v>
      </c>
      <c r="D149" s="28">
        <v>1001080216842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163</v>
      </c>
      <c r="C150" s="35" t="s">
        <v>26</v>
      </c>
      <c r="D150" s="28">
        <v>1001084226492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164</v>
      </c>
      <c r="C151" s="35" t="s">
        <v>26</v>
      </c>
      <c r="D151" s="28">
        <v>1001220286279</v>
      </c>
      <c r="E151" s="24">
        <v>120</v>
      </c>
      <c r="F151" s="23">
        <v>0.15</v>
      </c>
      <c r="G151" s="23">
        <f t="shared" si="6"/>
        <v>18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165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166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167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168</v>
      </c>
      <c r="C155" s="33" t="s">
        <v>26</v>
      </c>
      <c r="D155" s="28">
        <v>1001223297092</v>
      </c>
      <c r="E155" s="24">
        <v>480</v>
      </c>
      <c r="F155" s="23">
        <v>0.14000000000000001</v>
      </c>
      <c r="G155" s="23">
        <f>F155*E155</f>
        <v>67.2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169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170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173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174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175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7">RIGHT(D163:D278,4)</f>
        <v>6313</v>
      </c>
      <c r="B163" s="47" t="s">
        <v>176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7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7"/>
        <v>4945</v>
      </c>
      <c r="B165" s="47" t="s">
        <v>178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7"/>
        <v>4956</v>
      </c>
      <c r="B167" s="89" t="s">
        <v>180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7"/>
        <v>1762</v>
      </c>
      <c r="B168" s="47" t="s">
        <v>181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7"/>
        <v>1764</v>
      </c>
      <c r="B169" s="47" t="s">
        <v>182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>6004</v>
      </c>
      <c r="B172" s="47" t="s">
        <v>185</v>
      </c>
      <c r="C172" s="36" t="s">
        <v>26</v>
      </c>
      <c r="D172" s="68" t="s">
        <v>186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7"/>
        <v>5417</v>
      </c>
      <c r="B173" s="47" t="s">
        <v>187</v>
      </c>
      <c r="C173" s="30" t="s">
        <v>23</v>
      </c>
      <c r="D173" s="68" t="s">
        <v>188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7"/>
        <v>6019</v>
      </c>
      <c r="B174" s="47" t="s">
        <v>189</v>
      </c>
      <c r="C174" s="36" t="s">
        <v>26</v>
      </c>
      <c r="D174" s="69" t="s">
        <v>190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191</v>
      </c>
      <c r="C175" s="16"/>
      <c r="D175" s="48"/>
      <c r="E175" s="17">
        <f>SUM(E5:E174)</f>
        <v>43090</v>
      </c>
      <c r="F175" s="17">
        <f>SUM(F10:F174)</f>
        <v>45.753333333333309</v>
      </c>
      <c r="G175" s="17">
        <f>SUM(G11:G174)</f>
        <v>17007.800000000003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/>
  <mergeCells count="2">
    <mergeCell ref="E1:J1"/>
    <mergeCell ref="G3:J3"/>
  </mergeCells>
  <dataValidations disablePrompts="1" count="2">
    <dataValidation type="textLength" operator="lessThanOrEqual" showInputMessage="1" showErrorMessage="1" sqref="B168">
      <formula1>40</formula1>
    </dataValidation>
    <dataValidation type="textLength" operator="equal" showInputMessage="1" showErrorMessage="1" sqref="D172:D17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155</v>
      </c>
    </row>
    <row r="2" spans="2:3" x14ac:dyDescent="0.25">
      <c r="B2" s="58" t="s">
        <v>192</v>
      </c>
      <c r="C2" s="81"/>
    </row>
    <row r="3" spans="2:3" x14ac:dyDescent="0.25">
      <c r="B3" s="27" t="s">
        <v>193</v>
      </c>
      <c r="C3" s="63"/>
    </row>
    <row r="4" spans="2:3" x14ac:dyDescent="0.25">
      <c r="B4" s="44" t="s">
        <v>194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145</v>
      </c>
      <c r="C6" s="61"/>
    </row>
    <row r="7" spans="2:3" x14ac:dyDescent="0.25">
      <c r="B7" s="71" t="s">
        <v>195</v>
      </c>
      <c r="C7" s="81"/>
    </row>
    <row r="8" spans="2:3" x14ac:dyDescent="0.25">
      <c r="B8" s="27" t="s">
        <v>36</v>
      </c>
    </row>
    <row r="9" spans="2:3" x14ac:dyDescent="0.25">
      <c r="B9" s="79" t="s">
        <v>196</v>
      </c>
      <c r="C9" s="81"/>
    </row>
    <row r="10" spans="2:3" x14ac:dyDescent="0.25">
      <c r="B10" s="29" t="s">
        <v>197</v>
      </c>
    </row>
    <row r="11" spans="2:3" x14ac:dyDescent="0.25">
      <c r="B11" s="27" t="s">
        <v>41</v>
      </c>
    </row>
    <row r="12" spans="2:3" x14ac:dyDescent="0.25">
      <c r="B12" s="27" t="s">
        <v>134</v>
      </c>
    </row>
    <row r="13" spans="2:3" x14ac:dyDescent="0.25">
      <c r="B13" s="27" t="s">
        <v>198</v>
      </c>
    </row>
    <row r="14" spans="2:3" x14ac:dyDescent="0.25">
      <c r="B14" s="27" t="s">
        <v>199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200</v>
      </c>
    </row>
    <row r="18" spans="2:3" x14ac:dyDescent="0.25">
      <c r="B18" s="27" t="s">
        <v>201</v>
      </c>
      <c r="C18" s="62"/>
    </row>
    <row r="19" spans="2:3" x14ac:dyDescent="0.25">
      <c r="B19" s="58" t="s">
        <v>202</v>
      </c>
      <c r="C19" s="61"/>
    </row>
    <row r="20" spans="2:3" x14ac:dyDescent="0.25">
      <c r="B20" s="70" t="s">
        <v>147</v>
      </c>
    </row>
    <row r="21" spans="2:3" x14ac:dyDescent="0.25">
      <c r="B21" s="58" t="s">
        <v>203</v>
      </c>
      <c r="C21" s="81"/>
    </row>
    <row r="22" spans="2:3" x14ac:dyDescent="0.25">
      <c r="B22" s="67" t="s">
        <v>204</v>
      </c>
      <c r="C22" s="61"/>
    </row>
    <row r="23" spans="2:3" x14ac:dyDescent="0.25">
      <c r="B23" s="27" t="s">
        <v>121</v>
      </c>
    </row>
    <row r="24" spans="2:3" x14ac:dyDescent="0.25">
      <c r="B24" s="27" t="s">
        <v>144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205</v>
      </c>
    </row>
    <row r="28" spans="2:3" x14ac:dyDescent="0.25">
      <c r="B28" s="78" t="s">
        <v>75</v>
      </c>
      <c r="C28" s="61"/>
    </row>
    <row r="29" spans="2:3" x14ac:dyDescent="0.25">
      <c r="B29" s="45" t="s">
        <v>206</v>
      </c>
    </row>
    <row r="30" spans="2:3" x14ac:dyDescent="0.25">
      <c r="B30" s="70" t="s">
        <v>47</v>
      </c>
    </row>
    <row r="31" spans="2:3" x14ac:dyDescent="0.25">
      <c r="B31" s="66" t="s">
        <v>207</v>
      </c>
      <c r="C31" s="61"/>
    </row>
    <row r="32" spans="2:3" x14ac:dyDescent="0.25">
      <c r="B32" s="79" t="s">
        <v>208</v>
      </c>
      <c r="C32" s="81"/>
    </row>
    <row r="33" spans="2:3" x14ac:dyDescent="0.25">
      <c r="B33" s="79" t="s">
        <v>209</v>
      </c>
      <c r="C33" s="61"/>
    </row>
    <row r="34" spans="2:3" x14ac:dyDescent="0.25">
      <c r="B34" s="66" t="s">
        <v>210</v>
      </c>
      <c r="C34" s="61"/>
    </row>
    <row r="35" spans="2:3" x14ac:dyDescent="0.25">
      <c r="B35" s="27" t="s">
        <v>211</v>
      </c>
    </row>
    <row r="36" spans="2:3" x14ac:dyDescent="0.25">
      <c r="B36" s="27" t="s">
        <v>212</v>
      </c>
    </row>
    <row r="37" spans="2:3" x14ac:dyDescent="0.25">
      <c r="B37" s="79" t="s">
        <v>164</v>
      </c>
      <c r="C37" s="81"/>
    </row>
    <row r="38" spans="2:3" x14ac:dyDescent="0.25">
      <c r="B38" s="66" t="s">
        <v>213</v>
      </c>
      <c r="C38" s="61"/>
    </row>
    <row r="39" spans="2:3" x14ac:dyDescent="0.25">
      <c r="B39" s="27" t="s">
        <v>214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215</v>
      </c>
    </row>
    <row r="45" spans="2:3" x14ac:dyDescent="0.25">
      <c r="B45" s="27" t="s">
        <v>216</v>
      </c>
    </row>
    <row r="46" spans="2:3" x14ac:dyDescent="0.25">
      <c r="B46" s="66" t="s">
        <v>217</v>
      </c>
      <c r="C46" s="61"/>
    </row>
    <row r="47" spans="2:3" x14ac:dyDescent="0.25">
      <c r="B47" s="27" t="s">
        <v>218</v>
      </c>
    </row>
    <row r="48" spans="2:3" x14ac:dyDescent="0.25">
      <c r="B48" s="66" t="s">
        <v>219</v>
      </c>
      <c r="C48" s="61"/>
    </row>
    <row r="49" spans="2:3" x14ac:dyDescent="0.25">
      <c r="B49" s="66" t="s">
        <v>220</v>
      </c>
      <c r="C49" s="61"/>
    </row>
    <row r="50" spans="2:3" x14ac:dyDescent="0.25">
      <c r="B50" s="66" t="s">
        <v>221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222</v>
      </c>
      <c r="C52" s="61"/>
    </row>
    <row r="53" spans="2:3" x14ac:dyDescent="0.25">
      <c r="B53" s="79" t="s">
        <v>223</v>
      </c>
      <c r="C53" s="61"/>
    </row>
    <row r="54" spans="2:3" x14ac:dyDescent="0.25">
      <c r="B54" s="79" t="s">
        <v>131</v>
      </c>
      <c r="C54" s="61"/>
    </row>
    <row r="55" spans="2:3" x14ac:dyDescent="0.25">
      <c r="B55" s="79" t="s">
        <v>224</v>
      </c>
      <c r="C55" s="81"/>
    </row>
    <row r="56" spans="2:3" x14ac:dyDescent="0.25">
      <c r="B56" s="70" t="s">
        <v>148</v>
      </c>
    </row>
    <row r="57" spans="2:3" x14ac:dyDescent="0.25">
      <c r="B57" s="27" t="s">
        <v>125</v>
      </c>
    </row>
    <row r="58" spans="2:3" x14ac:dyDescent="0.25">
      <c r="B58" s="79" t="s">
        <v>225</v>
      </c>
      <c r="C58" s="61"/>
    </row>
    <row r="59" spans="2:3" x14ac:dyDescent="0.25">
      <c r="B59" s="79" t="s">
        <v>226</v>
      </c>
      <c r="C59" s="61"/>
    </row>
    <row r="60" spans="2:3" x14ac:dyDescent="0.25">
      <c r="B60" s="79" t="s">
        <v>227</v>
      </c>
      <c r="C60" s="81"/>
    </row>
    <row r="61" spans="2:3" x14ac:dyDescent="0.25">
      <c r="B61" s="27" t="s">
        <v>122</v>
      </c>
    </row>
    <row r="62" spans="2:3" x14ac:dyDescent="0.25">
      <c r="B62" s="66" t="s">
        <v>228</v>
      </c>
      <c r="C62" s="61"/>
    </row>
    <row r="63" spans="2:3" x14ac:dyDescent="0.25">
      <c r="B63" s="79" t="s">
        <v>229</v>
      </c>
      <c r="C63" s="81"/>
    </row>
    <row r="64" spans="2:3" x14ac:dyDescent="0.25">
      <c r="B64" s="55" t="s">
        <v>96</v>
      </c>
    </row>
    <row r="65" spans="2:3" x14ac:dyDescent="0.25">
      <c r="B65" s="55" t="s">
        <v>230</v>
      </c>
      <c r="C65" s="61"/>
    </row>
    <row r="66" spans="2:3" x14ac:dyDescent="0.25">
      <c r="B66" s="55" t="s">
        <v>231</v>
      </c>
      <c r="C66" s="61"/>
    </row>
    <row r="67" spans="2:3" x14ac:dyDescent="0.25">
      <c r="B67" s="79" t="s">
        <v>232</v>
      </c>
      <c r="C67" s="61"/>
    </row>
    <row r="68" spans="2:3" x14ac:dyDescent="0.25">
      <c r="B68" s="79" t="s">
        <v>233</v>
      </c>
      <c r="C68" s="61"/>
    </row>
    <row r="69" spans="2:3" x14ac:dyDescent="0.25">
      <c r="B69" s="79" t="s">
        <v>234</v>
      </c>
      <c r="C69" s="61"/>
    </row>
    <row r="70" spans="2:3" x14ac:dyDescent="0.25">
      <c r="B70" s="79" t="s">
        <v>235</v>
      </c>
      <c r="C70" s="61"/>
    </row>
    <row r="71" spans="2:3" x14ac:dyDescent="0.25">
      <c r="B71" s="79" t="s">
        <v>236</v>
      </c>
      <c r="C71" s="61"/>
    </row>
    <row r="72" spans="2:3" x14ac:dyDescent="0.25">
      <c r="B72" s="79" t="s">
        <v>237</v>
      </c>
      <c r="C72" s="81"/>
    </row>
    <row r="73" spans="2:3" x14ac:dyDescent="0.25">
      <c r="B73" s="79" t="s">
        <v>238</v>
      </c>
      <c r="C73" s="81"/>
    </row>
    <row r="74" spans="2:3" x14ac:dyDescent="0.25">
      <c r="B74" s="79" t="s">
        <v>239</v>
      </c>
      <c r="C74" s="81"/>
    </row>
    <row r="75" spans="2:3" x14ac:dyDescent="0.25">
      <c r="B75" s="79" t="s">
        <v>240</v>
      </c>
      <c r="C75" s="81"/>
    </row>
    <row r="76" spans="2:3" x14ac:dyDescent="0.25">
      <c r="B76" s="60" t="s">
        <v>241</v>
      </c>
      <c r="C76" s="61"/>
    </row>
    <row r="77" spans="2:3" x14ac:dyDescent="0.25">
      <c r="B77" s="60" t="s">
        <v>242</v>
      </c>
      <c r="C77" s="61"/>
    </row>
    <row r="78" spans="2:3" x14ac:dyDescent="0.25">
      <c r="B78" s="60" t="s">
        <v>243</v>
      </c>
      <c r="C78" s="61"/>
    </row>
    <row r="79" spans="2:3" x14ac:dyDescent="0.25">
      <c r="B79" s="60" t="s">
        <v>244</v>
      </c>
      <c r="C79" s="61"/>
    </row>
    <row r="80" spans="2:3" x14ac:dyDescent="0.25">
      <c r="B80" s="60" t="s">
        <v>245</v>
      </c>
      <c r="C80" s="61"/>
    </row>
    <row r="81" spans="2:4" x14ac:dyDescent="0.25">
      <c r="B81" s="60" t="s">
        <v>246</v>
      </c>
      <c r="C81" s="61"/>
    </row>
    <row r="82" spans="2:4" x14ac:dyDescent="0.25">
      <c r="B82" s="60" t="s">
        <v>247</v>
      </c>
      <c r="C82" s="61"/>
    </row>
    <row r="83" spans="2:4" x14ac:dyDescent="0.25">
      <c r="B83" s="60" t="s">
        <v>248</v>
      </c>
      <c r="C83" s="61"/>
    </row>
    <row r="84" spans="2:4" x14ac:dyDescent="0.25">
      <c r="B84" s="60" t="s">
        <v>249</v>
      </c>
      <c r="C84" s="61"/>
    </row>
    <row r="85" spans="2:4" x14ac:dyDescent="0.25">
      <c r="B85" s="60" t="s">
        <v>250</v>
      </c>
      <c r="C85" s="61"/>
    </row>
    <row r="86" spans="2:4" x14ac:dyDescent="0.25">
      <c r="B86" s="67" t="s">
        <v>251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2025-06-20T12:44:21Z</dcterms:modified>
</cp:coreProperties>
</file>