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A84AD2F-C530-40AB-9E19-DB04181CC5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24" i="1" l="1"/>
  <c r="Y44" i="1"/>
  <c r="Y59" i="1"/>
  <c r="Y7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D528" i="1"/>
  <c r="L528" i="1"/>
  <c r="U528" i="1"/>
  <c r="Y32" i="1"/>
  <c r="Y65" i="1"/>
  <c r="Y8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Z338" i="1"/>
  <c r="BP336" i="1"/>
  <c r="BN336" i="1"/>
  <c r="Z336" i="1"/>
  <c r="S528" i="1"/>
  <c r="Y345" i="1"/>
  <c r="BP351" i="1"/>
  <c r="BN351" i="1"/>
  <c r="Z351" i="1"/>
  <c r="BP355" i="1"/>
  <c r="BN355" i="1"/>
  <c r="Z355" i="1"/>
  <c r="Z357" i="1" s="1"/>
  <c r="Y362" i="1"/>
  <c r="Y367" i="1"/>
  <c r="BP376" i="1"/>
  <c r="BN376" i="1"/>
  <c r="Z376" i="1"/>
  <c r="Z379" i="1" s="1"/>
  <c r="Y38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504" i="1" l="1"/>
  <c r="Z318" i="1"/>
  <c r="Z205" i="1"/>
  <c r="Z179" i="1"/>
  <c r="Z155" i="1"/>
  <c r="Z115" i="1"/>
  <c r="Z32" i="1"/>
  <c r="Y522" i="1"/>
  <c r="Y519" i="1"/>
  <c r="Z425" i="1"/>
  <c r="Y518" i="1"/>
  <c r="Z493" i="1"/>
  <c r="Z471" i="1"/>
  <c r="Y520" i="1"/>
  <c r="Z523" i="1"/>
  <c r="Z310" i="1"/>
  <c r="Y521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<sst xmlns="http://schemas.openxmlformats.org/spreadsheetml/2006/main" count="2341" uniqueCount="831">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</sst>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360</v>
      </c>
      <c r="Y42" s="58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99.259259259259267</v>
      </c>
      <c r="Y44" s="585">
        <f>IFERROR(Y41/H41,"0")+IFERROR(Y42/H42,"0")+IFERROR(Y43/H43,"0")</f>
        <v>100</v>
      </c>
      <c r="Z44" s="585">
        <f>IFERROR(IF(Z41="",0,Z41),"0")+IFERROR(IF(Z42="",0,Z42),"0")+IFERROR(IF(Z43="",0,Z43),"0")</f>
        <v>1.0016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460</v>
      </c>
      <c r="Y45" s="585">
        <f>IFERROR(SUM(Y41:Y43),"0")</f>
        <v>468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127.77777777777777</v>
      </c>
      <c r="Y58" s="585">
        <f>IFERROR(Y52/H52,"0")+IFERROR(Y53/H53,"0")+IFERROR(Y54/H54,"0")+IFERROR(Y55/H55,"0")+IFERROR(Y56/H56,"0")+IFERROR(Y57/H57,"0")</f>
        <v>128</v>
      </c>
      <c r="Z58" s="585">
        <f>IFERROR(IF(Z52="",0,Z52),"0")+IFERROR(IF(Z53="",0,Z53),"0")+IFERROR(IF(Z54="",0,Z54),"0")+IFERROR(IF(Z55="",0,Z55),"0")+IFERROR(IF(Z56="",0,Z56),"0")+IFERROR(IF(Z57="",0,Z57),"0")</f>
        <v>1.43344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750</v>
      </c>
      <c r="Y59" s="585">
        <f>IFERROR(SUM(Y52:Y57),"0")</f>
        <v>752.40000000000009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90</v>
      </c>
      <c r="Y61" s="58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58.333333333333329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0.49631999999999998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225</v>
      </c>
      <c r="Y66" s="585">
        <f>IFERROR(SUM(Y61:Y64),"0")</f>
        <v>232.2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250</v>
      </c>
      <c r="Y89" s="58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495</v>
      </c>
      <c r="Y91" s="584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133.14814814814815</v>
      </c>
      <c r="Y92" s="585">
        <f>IFERROR(Y89/H89,"0")+IFERROR(Y90/H90,"0")+IFERROR(Y91/H91,"0")</f>
        <v>134</v>
      </c>
      <c r="Z92" s="585">
        <f>IFERROR(IF(Z89="",0,Z89),"0")+IFERROR(IF(Z90="",0,Z90),"0")+IFERROR(IF(Z91="",0,Z91),"0")</f>
        <v>1.4477199999999999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745</v>
      </c>
      <c r="Y93" s="585">
        <f>IFERROR(SUM(Y89:Y91),"0")</f>
        <v>754.2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585</v>
      </c>
      <c r="Y99" s="58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259.87654320987656</v>
      </c>
      <c r="Y101" s="585">
        <f>IFERROR(Y95/H95,"0")+IFERROR(Y96/H96,"0")+IFERROR(Y97/H97,"0")+IFERROR(Y98/H98,"0")+IFERROR(Y99/H99,"0")+IFERROR(Y100/H100,"0")</f>
        <v>261</v>
      </c>
      <c r="Z101" s="585">
        <f>IFERROR(IF(Z95="",0,Z95),"0")+IFERROR(IF(Z96="",0,Z96),"0")+IFERROR(IF(Z97="",0,Z97),"0")+IFERROR(IF(Z98="",0,Z98),"0")+IFERROR(IF(Z99="",0,Z99),"0")+IFERROR(IF(Z100="",0,Z100),"0")</f>
        <v>2.2477900000000002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935</v>
      </c>
      <c r="Y102" s="585">
        <f>IFERROR(SUM(Y95:Y100),"0")</f>
        <v>942.30000000000007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60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62.416666666666657</v>
      </c>
      <c r="BN105" s="64">
        <f>IFERROR(Y105*I105/H105,"0")</f>
        <v>67.410000000000011</v>
      </c>
      <c r="BO105" s="64">
        <f>IFERROR(1/J105*(X105/H105),"0")</f>
        <v>8.6805555555555552E-2</v>
      </c>
      <c r="BP105" s="64">
        <f>IFERROR(1/J105*(Y105/H105),"0")</f>
        <v>9.3750000000000014E-2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540</v>
      </c>
      <c r="Y107" s="584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125.55555555555556</v>
      </c>
      <c r="Y109" s="585">
        <f>IFERROR(Y105/H105,"0")+IFERROR(Y106/H106,"0")+IFERROR(Y107/H107,"0")+IFERROR(Y108/H108,"0")</f>
        <v>126</v>
      </c>
      <c r="Z109" s="585">
        <f>IFERROR(IF(Z105="",0,Z105),"0")+IFERROR(IF(Z106="",0,Z106),"0")+IFERROR(IF(Z107="",0,Z107),"0")+IFERROR(IF(Z108="",0,Z108),"0")</f>
        <v>1.19628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600</v>
      </c>
      <c r="Y110" s="585">
        <f>IFERROR(SUM(Y105:Y108),"0")</f>
        <v>604.79999999999995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700</v>
      </c>
      <c r="Y119" s="584">
        <f>IFERROR(IF(X119="",0,CEILING((X119/$H119),1)*$H119),"")</f>
        <v>704.69999999999993</v>
      </c>
      <c r="Z119" s="36">
        <f>IFERROR(IF(Y119=0,"",ROUNDUP(Y119/H119,0)*0.01898),"")</f>
        <v>1.65126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744.33333333333326</v>
      </c>
      <c r="BN119" s="64">
        <f>IFERROR(Y119*I119/H119,"0")</f>
        <v>749.33100000000002</v>
      </c>
      <c r="BO119" s="64">
        <f>IFERROR(1/J119*(X119/H119),"0")</f>
        <v>1.3503086419753088</v>
      </c>
      <c r="BP119" s="64">
        <f>IFERROR(1/J119*(Y119/H119),"0")</f>
        <v>1.359375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585</v>
      </c>
      <c r="Y121" s="584">
        <f>IFERROR(IF(X121="",0,CEILING((X121/$H121),1)*$H121),"")</f>
        <v>585.90000000000009</v>
      </c>
      <c r="Z121" s="36">
        <f>IFERROR(IF(Y121=0,"",ROUNDUP(Y121/H121,0)*0.00651),"")</f>
        <v>1.4126700000000001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639.6</v>
      </c>
      <c r="BN121" s="64">
        <f>IFERROR(Y121*I121/H121,"0")</f>
        <v>640.58400000000006</v>
      </c>
      <c r="BO121" s="64">
        <f>IFERROR(1/J121*(X121/H121),"0")</f>
        <v>1.1904761904761905</v>
      </c>
      <c r="BP121" s="64">
        <f>IFERROR(1/J121*(Y121/H121),"0")</f>
        <v>1.1923076923076925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30</v>
      </c>
      <c r="Y122" s="584">
        <f>IFERROR(IF(X122="",0,CEILING((X122/$H122),1)*$H122),"")</f>
        <v>30.6</v>
      </c>
      <c r="Z122" s="36">
        <f>IFERROR(IF(Y122=0,"",ROUNDUP(Y122/H122,0)*0.00651),"")</f>
        <v>0.11067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33</v>
      </c>
      <c r="BN122" s="64">
        <f>IFERROR(Y122*I122/H122,"0")</f>
        <v>33.659999999999997</v>
      </c>
      <c r="BO122" s="64">
        <f>IFERROR(1/J122*(X122/H122),"0")</f>
        <v>9.1575091575091583E-2</v>
      </c>
      <c r="BP122" s="64">
        <f>IFERROR(1/J122*(Y122/H122),"0")</f>
        <v>9.3406593406593408E-2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319.75308641975312</v>
      </c>
      <c r="Y123" s="585">
        <f>IFERROR(Y118/H118,"0")+IFERROR(Y119/H119,"0")+IFERROR(Y120/H120,"0")+IFERROR(Y121/H121,"0")+IFERROR(Y122/H122,"0")</f>
        <v>321</v>
      </c>
      <c r="Z123" s="585">
        <f>IFERROR(IF(Z118="",0,Z118),"0")+IFERROR(IF(Z119="",0,Z119),"0")+IFERROR(IF(Z120="",0,Z120),"0")+IFERROR(IF(Z121="",0,Z121),"0")+IFERROR(IF(Z122="",0,Z122),"0")</f>
        <v>3.1745999999999999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1315</v>
      </c>
      <c r="Y124" s="585">
        <f>IFERROR(SUM(Y118:Y122),"0")</f>
        <v>1321.1999999999998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72</v>
      </c>
      <c r="Y133" s="584">
        <f>IFERROR(IF(X133="",0,CEILING((X133/$H133),1)*$H133),"")</f>
        <v>73.600000000000009</v>
      </c>
      <c r="Z133" s="36">
        <f>IFERROR(IF(Y133=0,"",ROUNDUP(Y133/H133,0)*0.00651),"")</f>
        <v>0.14973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76.05</v>
      </c>
      <c r="BN133" s="64">
        <f>IFERROR(Y133*I133/H133,"0")</f>
        <v>77.740000000000009</v>
      </c>
      <c r="BO133" s="64">
        <f>IFERROR(1/J133*(X133/H133),"0")</f>
        <v>0.12362637362637363</v>
      </c>
      <c r="BP133" s="64">
        <f>IFERROR(1/J133*(Y133/H133),"0")</f>
        <v>0.1263736263736264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22.5</v>
      </c>
      <c r="Y134" s="585">
        <f>IFERROR(Y132/H132,"0")+IFERROR(Y133/H133,"0")</f>
        <v>23</v>
      </c>
      <c r="Z134" s="585">
        <f>IFERROR(IF(Z132="",0,Z132),"0")+IFERROR(IF(Z133="",0,Z133),"0")</f>
        <v>0.14973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72</v>
      </c>
      <c r="Y135" s="585">
        <f>IFERROR(SUM(Y132:Y133),"0")</f>
        <v>73.600000000000009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49</v>
      </c>
      <c r="Y138" s="584">
        <f>IFERROR(IF(X138="",0,CEILING((X138/$H138),1)*$H138),"")</f>
        <v>50.4</v>
      </c>
      <c r="Z138" s="36">
        <f>IFERROR(IF(Y138=0,"",ROUNDUP(Y138/H138,0)*0.00651),"")</f>
        <v>0.11718000000000001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53.69</v>
      </c>
      <c r="BN138" s="64">
        <f>IFERROR(Y138*I138/H138,"0")</f>
        <v>55.223999999999997</v>
      </c>
      <c r="BO138" s="64">
        <f>IFERROR(1/J138*(X138/H138),"0")</f>
        <v>9.6153846153846159E-2</v>
      </c>
      <c r="BP138" s="64">
        <f>IFERROR(1/J138*(Y138/H138),"0")</f>
        <v>9.8901098901098911E-2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17.5</v>
      </c>
      <c r="Y139" s="585">
        <f>IFERROR(Y137/H137,"0")+IFERROR(Y138/H138,"0")</f>
        <v>18</v>
      </c>
      <c r="Z139" s="585">
        <f>IFERROR(IF(Z137="",0,Z137),"0")+IFERROR(IF(Z138="",0,Z138),"0")</f>
        <v>0.11718000000000001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49</v>
      </c>
      <c r="Y140" s="585">
        <f>IFERROR(SUM(Y137:Y138),"0")</f>
        <v>50.4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87.5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92.916666666666657</v>
      </c>
      <c r="BN168" s="64">
        <f t="shared" si="23"/>
        <v>93.66</v>
      </c>
      <c r="BO168" s="64">
        <f t="shared" si="24"/>
        <v>0.17806267806267806</v>
      </c>
      <c r="BP168" s="64">
        <f t="shared" si="25"/>
        <v>0.17948717948717952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210</v>
      </c>
      <c r="Y170" s="584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217.85714285714286</v>
      </c>
      <c r="Y173" s="585">
        <f>IFERROR(Y164/H164,"0")+IFERROR(Y165/H165,"0")+IFERROR(Y166/H166,"0")+IFERROR(Y167/H167,"0")+IFERROR(Y168/H168,"0")+IFERROR(Y169/H169,"0")+IFERROR(Y170/H170,"0")+IFERROR(Y171/H171,"0")+IFERROR(Y172/H172,"0")</f>
        <v>220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1.2804000000000002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547.5</v>
      </c>
      <c r="Y174" s="585">
        <f>IFERROR(SUM(Y164:Y172),"0")</f>
        <v>554.40000000000009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120</v>
      </c>
      <c r="Y197" s="584">
        <f t="shared" ref="Y197:Y204" si="26">IFERROR(IF(X197="",0,CEILING((X197/$H197),1)*$H197),"")</f>
        <v>124.2</v>
      </c>
      <c r="Z197" s="36">
        <f>IFERROR(IF(Y197=0,"",ROUNDUP(Y197/H197,0)*0.00902),"")</f>
        <v>0.20746000000000001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124.66666666666667</v>
      </c>
      <c r="BN197" s="64">
        <f t="shared" ref="BN197:BN204" si="28">IFERROR(Y197*I197/H197,"0")</f>
        <v>129.03</v>
      </c>
      <c r="BO197" s="64">
        <f t="shared" ref="BO197:BO204" si="29">IFERROR(1/J197*(X197/H197),"0")</f>
        <v>0.16835016835016836</v>
      </c>
      <c r="BP197" s="64">
        <f t="shared" ref="BP197:BP204" si="30">IFERROR(1/J197*(Y197/H197),"0")</f>
        <v>0.17424242424242425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300</v>
      </c>
      <c r="Y199" s="584">
        <f t="shared" si="26"/>
        <v>302.40000000000003</v>
      </c>
      <c r="Z199" s="36">
        <f>IFERROR(IF(Y199=0,"",ROUNDUP(Y199/H199,0)*0.00902),"")</f>
        <v>0.50512000000000001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311.66666666666663</v>
      </c>
      <c r="BN199" s="64">
        <f t="shared" si="28"/>
        <v>314.16000000000003</v>
      </c>
      <c r="BO199" s="64">
        <f t="shared" si="29"/>
        <v>0.42087542087542085</v>
      </c>
      <c r="BP199" s="64">
        <f t="shared" si="30"/>
        <v>0.42424242424242425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70</v>
      </c>
      <c r="Y200" s="584">
        <f t="shared" si="26"/>
        <v>70.2</v>
      </c>
      <c r="Z200" s="36">
        <f>IFERROR(IF(Y200=0,"",ROUNDUP(Y200/H200,0)*0.00902),"")</f>
        <v>0.11726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72.722222222222229</v>
      </c>
      <c r="BN200" s="64">
        <f t="shared" si="28"/>
        <v>72.930000000000007</v>
      </c>
      <c r="BO200" s="64">
        <f t="shared" si="29"/>
        <v>9.8204264870931535E-2</v>
      </c>
      <c r="BP200" s="64">
        <f t="shared" si="30"/>
        <v>9.8484848484848481E-2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66</v>
      </c>
      <c r="Y201" s="584">
        <f t="shared" si="26"/>
        <v>66.600000000000009</v>
      </c>
      <c r="Z201" s="36">
        <f>IFERROR(IF(Y201=0,"",ROUNDUP(Y201/H201,0)*0.00502),"")</f>
        <v>0.18574000000000002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70.766666666666666</v>
      </c>
      <c r="BN201" s="64">
        <f t="shared" si="28"/>
        <v>71.410000000000011</v>
      </c>
      <c r="BO201" s="64">
        <f t="shared" si="29"/>
        <v>0.15669515669515671</v>
      </c>
      <c r="BP201" s="64">
        <f t="shared" si="30"/>
        <v>0.15811965811965817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30</v>
      </c>
      <c r="Y202" s="584">
        <f t="shared" si="26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31.666666666666664</v>
      </c>
      <c r="BN202" s="64">
        <f t="shared" si="28"/>
        <v>32.299999999999997</v>
      </c>
      <c r="BO202" s="64">
        <f t="shared" si="29"/>
        <v>7.122507122507124E-2</v>
      </c>
      <c r="BP202" s="64">
        <f t="shared" si="30"/>
        <v>7.2649572649572655E-2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45</v>
      </c>
      <c r="Y203" s="584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36</v>
      </c>
      <c r="Y204" s="584">
        <f t="shared" si="26"/>
        <v>36</v>
      </c>
      <c r="Z204" s="36">
        <f>IFERROR(IF(Y204=0,"",ROUNDUP(Y204/H204,0)*0.00502),"")</f>
        <v>0.1004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37.999999999999993</v>
      </c>
      <c r="BN204" s="64">
        <f t="shared" si="28"/>
        <v>37.999999999999993</v>
      </c>
      <c r="BO204" s="64">
        <f t="shared" si="29"/>
        <v>8.5470085470085472E-2</v>
      </c>
      <c r="BP204" s="64">
        <f t="shared" si="30"/>
        <v>8.5470085470085472E-2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198.33333333333331</v>
      </c>
      <c r="Y205" s="585">
        <f>IFERROR(Y197/H197,"0")+IFERROR(Y198/H198,"0")+IFERROR(Y199/H199,"0")+IFERROR(Y200/H200,"0")+IFERROR(Y201/H201,"0")+IFERROR(Y202/H202,"0")+IFERROR(Y203/H203,"0")+IFERROR(Y204/H204,"0")</f>
        <v>201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1.4170200000000002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717</v>
      </c>
      <c r="Y206" s="585">
        <f>IFERROR(SUM(Y197:Y204),"0")</f>
        <v>729.00000000000011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150</v>
      </c>
      <c r="Y210" s="584">
        <f t="shared" si="31"/>
        <v>156.6</v>
      </c>
      <c r="Z210" s="36">
        <f>IFERROR(IF(Y210=0,"",ROUNDUP(Y210/H210,0)*0.01898),"")</f>
        <v>0.34164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158.94827586206898</v>
      </c>
      <c r="BN210" s="64">
        <f t="shared" si="33"/>
        <v>165.94200000000001</v>
      </c>
      <c r="BO210" s="64">
        <f t="shared" si="34"/>
        <v>0.26939655172413796</v>
      </c>
      <c r="BP210" s="64">
        <f t="shared" si="35"/>
        <v>0.28125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320</v>
      </c>
      <c r="Y213" s="584">
        <f t="shared" si="31"/>
        <v>321.59999999999997</v>
      </c>
      <c r="Z213" s="36">
        <f t="shared" si="36"/>
        <v>0.87234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353.60000000000008</v>
      </c>
      <c r="BN213" s="64">
        <f t="shared" si="33"/>
        <v>355.36799999999999</v>
      </c>
      <c r="BO213" s="64">
        <f t="shared" si="34"/>
        <v>0.73260073260073266</v>
      </c>
      <c r="BP213" s="64">
        <f t="shared" si="35"/>
        <v>0.73626373626373631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320</v>
      </c>
      <c r="Y216" s="584">
        <f t="shared" si="31"/>
        <v>321.59999999999997</v>
      </c>
      <c r="Z216" s="36">
        <f t="shared" si="36"/>
        <v>0.87234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354.4</v>
      </c>
      <c r="BN216" s="64">
        <f t="shared" si="33"/>
        <v>356.17199999999997</v>
      </c>
      <c r="BO216" s="64">
        <f t="shared" si="34"/>
        <v>0.73260073260073266</v>
      </c>
      <c r="BP216" s="64">
        <f t="shared" si="35"/>
        <v>0.73626373626373631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458.90804597701151</v>
      </c>
      <c r="Y217" s="585">
        <f>IFERROR(Y208/H208,"0")+IFERROR(Y209/H209,"0")+IFERROR(Y210/H210,"0")+IFERROR(Y211/H211,"0")+IFERROR(Y212/H212,"0")+IFERROR(Y213/H213,"0")+IFERROR(Y214/H214,"0")+IFERROR(Y215/H215,"0")+IFERROR(Y216/H216,"0")</f>
        <v>462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3.2320799999999998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1210</v>
      </c>
      <c r="Y218" s="585">
        <f>IFERROR(SUM(Y208:Y216),"0")</f>
        <v>1222.2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20</v>
      </c>
      <c r="Y220" s="584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32</v>
      </c>
      <c r="Y221" s="584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35.360000000000007</v>
      </c>
      <c r="BN221" s="64">
        <f>IFERROR(Y221*I221/H221,"0")</f>
        <v>37.128000000000007</v>
      </c>
      <c r="BO221" s="64">
        <f>IFERROR(1/J221*(X221/H221),"0")</f>
        <v>7.3260073260073263E-2</v>
      </c>
      <c r="BP221" s="64">
        <f>IFERROR(1/J221*(Y221/H221),"0")</f>
        <v>7.6923076923076941E-2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52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30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31.125000000000004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4.0409482758620691E-2</v>
      </c>
      <c r="BP226" s="64">
        <f t="shared" ref="BP226:BP232" si="41">IFERROR(1/J226*(Y226/H226),"0")</f>
        <v>4.6875E-2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150</v>
      </c>
      <c r="Y228" s="584">
        <f t="shared" si="37"/>
        <v>150.79999999999998</v>
      </c>
      <c r="Z228" s="36">
        <f>IFERROR(IF(Y228=0,"",ROUNDUP(Y228/H228,0)*0.01898),"")</f>
        <v>0.24674000000000001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155.625</v>
      </c>
      <c r="BN228" s="64">
        <f t="shared" si="39"/>
        <v>156.45500000000001</v>
      </c>
      <c r="BO228" s="64">
        <f t="shared" si="40"/>
        <v>0.20204741379310345</v>
      </c>
      <c r="BP228" s="64">
        <f t="shared" si="41"/>
        <v>0.20312499999999997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30.517241379310345</v>
      </c>
      <c r="Y233" s="585">
        <f>IFERROR(Y226/H226,"0")+IFERROR(Y227/H227,"0")+IFERROR(Y228/H228,"0")+IFERROR(Y229/H229,"0")+IFERROR(Y230/H230,"0")+IFERROR(Y231/H231,"0")+IFERROR(Y232/H232,"0")</f>
        <v>31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0.43898000000000004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240</v>
      </c>
      <c r="Y234" s="585">
        <f>IFERROR(SUM(Y226:Y232),"0")</f>
        <v>245.59999999999997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4.4000000000000004</v>
      </c>
      <c r="Y249" s="584">
        <f t="shared" si="42"/>
        <v>4.5</v>
      </c>
      <c r="Z249" s="36">
        <f t="shared" si="43"/>
        <v>2.9499999999999998E-2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5.3288888888888897</v>
      </c>
      <c r="BN249" s="64">
        <f t="shared" si="45"/>
        <v>5.45</v>
      </c>
      <c r="BO249" s="64">
        <f t="shared" si="46"/>
        <v>2.2633744855967079E-2</v>
      </c>
      <c r="BP249" s="64">
        <f t="shared" si="47"/>
        <v>2.3148148148148147E-2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13.685185185185185</v>
      </c>
      <c r="Y252" s="585">
        <f>IFERROR(Y246/H246,"0")+IFERROR(Y247/H247,"0")+IFERROR(Y248/H248,"0")+IFERROR(Y249/H249,"0")+IFERROR(Y250/H250,"0")+IFERROR(Y251/H251,"0")</f>
        <v>15</v>
      </c>
      <c r="Z252" s="585">
        <f>IFERROR(IF(Z246="",0,Z246),"0")+IFERROR(IF(Z247="",0,Z247),"0")+IFERROR(IF(Z248="",0,Z248),"0")+IFERROR(IF(Z249="",0,Z249),"0")+IFERROR(IF(Z250="",0,Z250),"0")+IFERROR(IF(Z251="",0,Z251),"0")</f>
        <v>8.8499999999999995E-2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16.900000000000002</v>
      </c>
      <c r="Y253" s="585">
        <f>IFERROR(SUM(Y246:Y251),"0")</f>
        <v>19.079999999999998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320</v>
      </c>
      <c r="Y275" s="584">
        <f>IFERROR(IF(X275="",0,CEILING((X275/$H275),1)*$H275),"")</f>
        <v>321.59999999999997</v>
      </c>
      <c r="Z275" s="36">
        <f>IFERROR(IF(Y275=0,"",ROUNDUP(Y275/H275,0)*0.00651),"")</f>
        <v>0.87234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344</v>
      </c>
      <c r="BN275" s="64">
        <f>IFERROR(Y275*I275/H275,"0")</f>
        <v>345.71999999999997</v>
      </c>
      <c r="BO275" s="64">
        <f>IFERROR(1/J275*(X275/H275),"0")</f>
        <v>0.73260073260073266</v>
      </c>
      <c r="BP275" s="64">
        <f>IFERROR(1/J275*(Y275/H275),"0")</f>
        <v>0.73626373626373631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175</v>
      </c>
      <c r="Y276" s="585">
        <f>IFERROR(Y273/H273,"0")+IFERROR(Y274/H274,"0")+IFERROR(Y275/H275,"0")</f>
        <v>176</v>
      </c>
      <c r="Z276" s="585">
        <f>IFERROR(IF(Z273="",0,Z273),"0")+IFERROR(IF(Z274="",0,Z274),"0")+IFERROR(IF(Z275="",0,Z275),"0")</f>
        <v>1.1457600000000001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420</v>
      </c>
      <c r="Y277" s="585">
        <f>IFERROR(SUM(Y273:Y275),"0")</f>
        <v>422.4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157.5</v>
      </c>
      <c r="Y307" s="584">
        <f t="shared" si="53"/>
        <v>157.5</v>
      </c>
      <c r="Z307" s="36">
        <f>IFERROR(IF(Y307=0,"",ROUNDUP(Y307/H307,0)*0.00502),"")</f>
        <v>0.3765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165</v>
      </c>
      <c r="BN307" s="64">
        <f t="shared" si="55"/>
        <v>165</v>
      </c>
      <c r="BO307" s="64">
        <f t="shared" si="56"/>
        <v>0.32051282051282054</v>
      </c>
      <c r="BP307" s="64">
        <f t="shared" si="57"/>
        <v>0.32051282051282054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18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85</v>
      </c>
      <c r="Y310" s="585">
        <f>IFERROR(Y303/H303,"0")+IFERROR(Y304/H304,"0")+IFERROR(Y305/H305,"0")+IFERROR(Y306/H306,"0")+IFERROR(Y307/H307,"0")+IFERROR(Y308/H308,"0")+IFERROR(Y309/H309,"0")</f>
        <v>85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0.44159999999999999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175.5</v>
      </c>
      <c r="Y311" s="585">
        <f>IFERROR(SUM(Y303:Y309),"0")</f>
        <v>175.5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800</v>
      </c>
      <c r="Y322" s="584">
        <f>IFERROR(IF(X322="",0,CEILING((X322/$H322),1)*$H322),"")</f>
        <v>803.4</v>
      </c>
      <c r="Z322" s="36">
        <f>IFERROR(IF(Y322=0,"",ROUNDUP(Y322/H322,0)*0.01898),"")</f>
        <v>1.9549400000000001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853.2307692307694</v>
      </c>
      <c r="BN322" s="64">
        <f>IFERROR(Y322*I322/H322,"0")</f>
        <v>856.85700000000008</v>
      </c>
      <c r="BO322" s="64">
        <f>IFERROR(1/J322*(X322/H322),"0")</f>
        <v>1.6025641025641026</v>
      </c>
      <c r="BP322" s="64">
        <f>IFERROR(1/J322*(Y322/H322),"0")</f>
        <v>1.609375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109.70695970695971</v>
      </c>
      <c r="Y324" s="585">
        <f>IFERROR(Y321/H321,"0")+IFERROR(Y322/H322,"0")+IFERROR(Y323/H323,"0")</f>
        <v>111</v>
      </c>
      <c r="Z324" s="585">
        <f>IFERROR(IF(Z321="",0,Z321),"0")+IFERROR(IF(Z322="",0,Z322),"0")+IFERROR(IF(Z323="",0,Z323),"0")</f>
        <v>2.1067800000000001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860</v>
      </c>
      <c r="Y325" s="585">
        <f>IFERROR(SUM(Y321:Y323),"0")</f>
        <v>870.6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33.333333333333336</v>
      </c>
      <c r="Y332" s="585">
        <f>IFERROR(Y327/H327,"0")+IFERROR(Y328/H328,"0")+IFERROR(Y329/H329,"0")+IFERROR(Y330/H330,"0")+IFERROR(Y331/H331,"0")</f>
        <v>34</v>
      </c>
      <c r="Z332" s="585">
        <f>IFERROR(IF(Z327="",0,Z327),"0")+IFERROR(IF(Z328="",0,Z328),"0")+IFERROR(IF(Z329="",0,Z329),"0")+IFERROR(IF(Z330="",0,Z330),"0")+IFERROR(IF(Z331="",0,Z331),"0")</f>
        <v>0.22134000000000001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85</v>
      </c>
      <c r="Y333" s="585">
        <f>IFERROR(SUM(Y327:Y331),"0")</f>
        <v>86.699999999999989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50</v>
      </c>
      <c r="Y335" s="58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595</v>
      </c>
      <c r="Y343" s="584">
        <f>IFERROR(IF(X343="",0,CEILING((X343/$H343),1)*$H343),"")</f>
        <v>596.4</v>
      </c>
      <c r="Z343" s="36">
        <f>IFERROR(IF(Y343=0,"",ROUNDUP(Y343/H343,0)*0.00651),"")</f>
        <v>1.84884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666.39999999999986</v>
      </c>
      <c r="BN343" s="64">
        <f>IFERROR(Y343*I343/H343,"0")</f>
        <v>667.96799999999985</v>
      </c>
      <c r="BO343" s="64">
        <f>IFERROR(1/J343*(X343/H343),"0")</f>
        <v>1.5567765567765568</v>
      </c>
      <c r="BP343" s="64">
        <f>IFERROR(1/J343*(Y343/H343),"0")</f>
        <v>1.5604395604395607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483.33333333333331</v>
      </c>
      <c r="Y345" s="585">
        <f>IFERROR(Y342/H342,"0")+IFERROR(Y343/H343,"0")+IFERROR(Y344/H344,"0")</f>
        <v>484</v>
      </c>
      <c r="Z345" s="585">
        <f>IFERROR(IF(Z342="",0,Z342),"0")+IFERROR(IF(Z343="",0,Z343),"0")+IFERROR(IF(Z344="",0,Z344),"0")</f>
        <v>3.1508400000000001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1015</v>
      </c>
      <c r="Y346" s="585">
        <f>IFERROR(SUM(Y342:Y344),"0")</f>
        <v>1016.4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1200</v>
      </c>
      <c r="Y350" s="584">
        <f t="shared" ref="Y350:Y356" si="58">IFERROR(IF(X350="",0,CEILING((X350/$H350),1)*$H350),"")</f>
        <v>1200</v>
      </c>
      <c r="Z350" s="36">
        <f>IFERROR(IF(Y350=0,"",ROUNDUP(Y350/H350,0)*0.02175),"")</f>
        <v>1.7399999999999998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1238.4000000000001</v>
      </c>
      <c r="BN350" s="64">
        <f t="shared" ref="BN350:BN356" si="60">IFERROR(Y350*I350/H350,"0")</f>
        <v>1238.4000000000001</v>
      </c>
      <c r="BO350" s="64">
        <f t="shared" ref="BO350:BO356" si="61">IFERROR(1/J350*(X350/H350),"0")</f>
        <v>1.6666666666666665</v>
      </c>
      <c r="BP350" s="64">
        <f t="shared" ref="BP350:BP356" si="62">IFERROR(1/J350*(Y350/H350),"0")</f>
        <v>1.6666666666666665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700</v>
      </c>
      <c r="Y352" s="584">
        <f t="shared" si="58"/>
        <v>705</v>
      </c>
      <c r="Z352" s="36">
        <f>IFERROR(IF(Y352=0,"",ROUNDUP(Y352/H352,0)*0.02175),"")</f>
        <v>1.0222499999999999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722.4</v>
      </c>
      <c r="BN352" s="64">
        <f t="shared" si="60"/>
        <v>727.56</v>
      </c>
      <c r="BO352" s="64">
        <f t="shared" si="61"/>
        <v>0.9722222222222221</v>
      </c>
      <c r="BP352" s="64">
        <f t="shared" si="62"/>
        <v>0.97916666666666663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350</v>
      </c>
      <c r="Y353" s="584">
        <f t="shared" si="58"/>
        <v>360</v>
      </c>
      <c r="Z353" s="36">
        <f>IFERROR(IF(Y353=0,"",ROUNDUP(Y353/H353,0)*0.02175),"")</f>
        <v>0.52200000000000002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361.2</v>
      </c>
      <c r="BN353" s="64">
        <f t="shared" si="60"/>
        <v>371.52000000000004</v>
      </c>
      <c r="BO353" s="64">
        <f t="shared" si="61"/>
        <v>0.48611111111111105</v>
      </c>
      <c r="BP353" s="64">
        <f t="shared" si="62"/>
        <v>0.5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213</v>
      </c>
      <c r="Y357" s="585">
        <f>IFERROR(Y350/H350,"0")+IFERROR(Y351/H351,"0")+IFERROR(Y352/H352,"0")+IFERROR(Y353/H353,"0")+IFERROR(Y354/H354,"0")+IFERROR(Y355/H355,"0")+IFERROR(Y356/H356,"0")</f>
        <v>214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4.6163099999999995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3165</v>
      </c>
      <c r="Y358" s="585">
        <f>IFERROR(SUM(Y350:Y356),"0")</f>
        <v>3180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68.666666666666671</v>
      </c>
      <c r="Y362" s="585">
        <f>IFERROR(Y360/H360,"0")+IFERROR(Y361/H361,"0")</f>
        <v>69</v>
      </c>
      <c r="Z362" s="585">
        <f>IFERROR(IF(Z360="",0,Z360),"0")+IFERROR(IF(Z361="",0,Z361),"0")</f>
        <v>1.47529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1008</v>
      </c>
      <c r="Y363" s="585">
        <f>IFERROR(SUM(Y360:Y361),"0")</f>
        <v>1013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70</v>
      </c>
      <c r="Y366" s="584">
        <f>IFERROR(IF(X366="",0,CEILING((X366/$H366),1)*$H366),"")</f>
        <v>72</v>
      </c>
      <c r="Z366" s="36">
        <f>IFERROR(IF(Y366=0,"",ROUNDUP(Y366/H366,0)*0.01898),"")</f>
        <v>0.15184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74.036666666666676</v>
      </c>
      <c r="BN366" s="64">
        <f>IFERROR(Y366*I366/H366,"0")</f>
        <v>76.152000000000001</v>
      </c>
      <c r="BO366" s="64">
        <f>IFERROR(1/J366*(X366/H366),"0")</f>
        <v>0.12152777777777778</v>
      </c>
      <c r="BP366" s="64">
        <f>IFERROR(1/J366*(Y366/H366),"0")</f>
        <v>0.125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7.7777777777777777</v>
      </c>
      <c r="Y367" s="585">
        <f>IFERROR(Y365/H365,"0")+IFERROR(Y366/H366,"0")</f>
        <v>8</v>
      </c>
      <c r="Z367" s="585">
        <f>IFERROR(IF(Z365="",0,Z365),"0")+IFERROR(IF(Z366="",0,Z366),"0")</f>
        <v>0.15184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70</v>
      </c>
      <c r="Y368" s="585">
        <f>IFERROR(SUM(Y365:Y366),"0")</f>
        <v>72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100</v>
      </c>
      <c r="Y370" s="584">
        <f>IFERROR(IF(X370="",0,CEILING((X370/$H370),1)*$H370),"")</f>
        <v>108</v>
      </c>
      <c r="Z370" s="36">
        <f>IFERROR(IF(Y370=0,"",ROUNDUP(Y370/H370,0)*0.01898),"")</f>
        <v>0.22776000000000002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105.76666666666667</v>
      </c>
      <c r="BN370" s="64">
        <f>IFERROR(Y370*I370/H370,"0")</f>
        <v>114.22799999999999</v>
      </c>
      <c r="BO370" s="64">
        <f>IFERROR(1/J370*(X370/H370),"0")</f>
        <v>0.1736111111111111</v>
      </c>
      <c r="BP370" s="64">
        <f>IFERROR(1/J370*(Y370/H370),"0")</f>
        <v>0.1875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11.111111111111111</v>
      </c>
      <c r="Y371" s="585">
        <f>IFERROR(Y370/H370,"0")</f>
        <v>12</v>
      </c>
      <c r="Z371" s="585">
        <f>IFERROR(IF(Z370="",0,Z370),"0")</f>
        <v>0.22776000000000002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100</v>
      </c>
      <c r="Y372" s="585">
        <f>IFERROR(SUM(Y370:Y370),"0")</f>
        <v>108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40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41.45</v>
      </c>
      <c r="BN377" s="64">
        <f>IFERROR(Y377*I377/H377,"0")</f>
        <v>49.74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3.3333333333333335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40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52.5</v>
      </c>
      <c r="Y402" s="584">
        <f t="shared" si="63"/>
        <v>52.5</v>
      </c>
      <c r="Z402" s="36">
        <f t="shared" si="68"/>
        <v>0.1255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55.75</v>
      </c>
      <c r="BN402" s="64">
        <f t="shared" si="65"/>
        <v>55.75</v>
      </c>
      <c r="BO402" s="64">
        <f t="shared" si="66"/>
        <v>0.10683760683760685</v>
      </c>
      <c r="BP402" s="64">
        <f t="shared" si="67"/>
        <v>0.10683760683760685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59.499999999999993</v>
      </c>
      <c r="Y403" s="584">
        <f t="shared" si="63"/>
        <v>60.900000000000006</v>
      </c>
      <c r="Z403" s="36">
        <f t="shared" si="68"/>
        <v>0.14558000000000001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63.183333333333316</v>
      </c>
      <c r="BN403" s="64">
        <f t="shared" si="65"/>
        <v>64.67</v>
      </c>
      <c r="BO403" s="64">
        <f t="shared" si="66"/>
        <v>0.12108262108262108</v>
      </c>
      <c r="BP403" s="64">
        <f t="shared" si="67"/>
        <v>0.12393162393162395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59.499999999999993</v>
      </c>
      <c r="Y405" s="584">
        <f t="shared" si="63"/>
        <v>60.900000000000006</v>
      </c>
      <c r="Z405" s="36">
        <f t="shared" si="68"/>
        <v>0.14558000000000001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63.183333333333316</v>
      </c>
      <c r="BN405" s="64">
        <f t="shared" si="65"/>
        <v>64.67</v>
      </c>
      <c r="BO405" s="64">
        <f t="shared" si="66"/>
        <v>0.12108262108262108</v>
      </c>
      <c r="BP405" s="64">
        <f t="shared" si="67"/>
        <v>0.12393162393162395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81.666666666666657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83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0.41666000000000003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171.5</v>
      </c>
      <c r="Y408" s="585">
        <f>IFERROR(SUM(Y397:Y406),"0")</f>
        <v>174.3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10</v>
      </c>
      <c r="Y421" s="584">
        <f>IFERROR(IF(X421="",0,CEILING((X421/$H421),1)*$H421),"")</f>
        <v>10.8</v>
      </c>
      <c r="Z421" s="36">
        <f>IFERROR(IF(Y421=0,"",ROUNDUP(Y421/H421,0)*0.00902),"")</f>
        <v>1.804E-2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10.388888888888889</v>
      </c>
      <c r="BN421" s="64">
        <f>IFERROR(Y421*I421/H421,"0")</f>
        <v>11.22</v>
      </c>
      <c r="BO421" s="64">
        <f>IFERROR(1/J421*(X421/H421),"0")</f>
        <v>1.4029180695847361E-2</v>
      </c>
      <c r="BP421" s="64">
        <f>IFERROR(1/J421*(Y421/H421),"0")</f>
        <v>1.5151515151515152E-2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14</v>
      </c>
      <c r="Y424" s="584">
        <f>IFERROR(IF(X424="",0,CEILING((X424/$H424),1)*$H424),"")</f>
        <v>14.700000000000001</v>
      </c>
      <c r="Z424" s="36">
        <f>IFERROR(IF(Y424=0,"",ROUNDUP(Y424/H424,0)*0.00502),"")</f>
        <v>3.5140000000000005E-2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14.866666666666665</v>
      </c>
      <c r="BN424" s="64">
        <f>IFERROR(Y424*I424/H424,"0")</f>
        <v>15.61</v>
      </c>
      <c r="BO424" s="64">
        <f>IFERROR(1/J424*(X424/H424),"0")</f>
        <v>2.8490028490028491E-2</v>
      </c>
      <c r="BP424" s="64">
        <f>IFERROR(1/J424*(Y424/H424),"0")</f>
        <v>2.9914529914529919E-2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8.5185185185185173</v>
      </c>
      <c r="Y425" s="585">
        <f>IFERROR(Y421/H421,"0")+IFERROR(Y422/H422,"0")+IFERROR(Y423/H423,"0")+IFERROR(Y424/H424,"0")</f>
        <v>9</v>
      </c>
      <c r="Z425" s="585">
        <f>IFERROR(IF(Z421="",0,Z421),"0")+IFERROR(IF(Z422="",0,Z422),"0")+IFERROR(IF(Z423="",0,Z423),"0")+IFERROR(IF(Z424="",0,Z424),"0")</f>
        <v>5.3180000000000005E-2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24</v>
      </c>
      <c r="Y426" s="585">
        <f>IFERROR(SUM(Y421:Y424),"0")</f>
        <v>25.5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60</v>
      </c>
      <c r="Y445" s="584">
        <f t="shared" si="69"/>
        <v>63.36</v>
      </c>
      <c r="Z445" s="36">
        <f t="shared" si="70"/>
        <v>0.14352000000000001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64.090909090909079</v>
      </c>
      <c r="BN445" s="64">
        <f t="shared" si="72"/>
        <v>67.679999999999993</v>
      </c>
      <c r="BO445" s="64">
        <f t="shared" si="73"/>
        <v>0.10926573426573427</v>
      </c>
      <c r="BP445" s="64">
        <f t="shared" si="74"/>
        <v>0.11538461538461539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126</v>
      </c>
      <c r="Y448" s="584">
        <f t="shared" si="69"/>
        <v>126</v>
      </c>
      <c r="Z448" s="36">
        <f>IFERROR(IF(Y448=0,"",ROUNDUP(Y448/H448,0)*0.00902),"")</f>
        <v>0.31569999999999998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133.35</v>
      </c>
      <c r="BN448" s="64">
        <f t="shared" si="72"/>
        <v>133.35</v>
      </c>
      <c r="BO448" s="64">
        <f t="shared" si="73"/>
        <v>0.26515151515151514</v>
      </c>
      <c r="BP448" s="64">
        <f t="shared" si="74"/>
        <v>0.26515151515151514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138</v>
      </c>
      <c r="Y453" s="584">
        <f t="shared" si="69"/>
        <v>140.4</v>
      </c>
      <c r="Z453" s="36">
        <f>IFERROR(IF(Y453=0,"",ROUNDUP(Y453/H453,0)*0.00902),"")</f>
        <v>0.35177999999999998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146.04999999999998</v>
      </c>
      <c r="BN453" s="64">
        <f t="shared" si="72"/>
        <v>148.59</v>
      </c>
      <c r="BO453" s="64">
        <f t="shared" si="73"/>
        <v>0.29040404040404044</v>
      </c>
      <c r="BP453" s="64">
        <f t="shared" si="74"/>
        <v>0.29545454545454547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124.46969696969697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1.3013599999999999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534</v>
      </c>
      <c r="Y456" s="585">
        <f>IFERROR(SUM(Y440:Y454),"0")</f>
        <v>546.24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60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64.090909090909079</v>
      </c>
      <c r="BN465" s="64">
        <f t="shared" si="77"/>
        <v>67.679999999999993</v>
      </c>
      <c r="BO465" s="64">
        <f t="shared" si="78"/>
        <v>0.10926573426573427</v>
      </c>
      <c r="BP465" s="64">
        <f t="shared" si="79"/>
        <v>0.11538461538461539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36</v>
      </c>
      <c r="Y468" s="584">
        <f t="shared" si="75"/>
        <v>38.4</v>
      </c>
      <c r="Z468" s="36">
        <f>IFERROR(IF(Y468=0,"",ROUNDUP(Y468/H468,0)*0.00902),"")</f>
        <v>7.2160000000000002E-2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51.975000000000001</v>
      </c>
      <c r="BN468" s="64">
        <f t="shared" si="77"/>
        <v>55.44</v>
      </c>
      <c r="BO468" s="64">
        <f t="shared" si="78"/>
        <v>5.6818181818181823E-2</v>
      </c>
      <c r="BP468" s="64">
        <f t="shared" si="79"/>
        <v>6.0606060606060608E-2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78</v>
      </c>
      <c r="Y470" s="584">
        <f t="shared" si="75"/>
        <v>81.599999999999994</v>
      </c>
      <c r="Z470" s="36">
        <f>IFERROR(IF(Y470=0,"",ROUNDUP(Y470/H470,0)*0.00902),"")</f>
        <v>0.15334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108.71250000000002</v>
      </c>
      <c r="BN470" s="64">
        <f t="shared" si="77"/>
        <v>113.73</v>
      </c>
      <c r="BO470" s="64">
        <f t="shared" si="78"/>
        <v>0.12310606060606061</v>
      </c>
      <c r="BP470" s="64">
        <f t="shared" si="79"/>
        <v>0.12878787878787878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71.060606060606062</v>
      </c>
      <c r="Y471" s="585">
        <f>IFERROR(Y464/H464,"0")+IFERROR(Y465/H465,"0")+IFERROR(Y466/H466,"0")+IFERROR(Y467/H467,"0")+IFERROR(Y468/H468,"0")+IFERROR(Y469/H469,"0")+IFERROR(Y470/H470,"0")</f>
        <v>74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0.79978000000000005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362</v>
      </c>
      <c r="Y472" s="585">
        <f>IFERROR(SUM(Y464:Y470),"0")</f>
        <v>376.79999999999995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1250</v>
      </c>
      <c r="Y501" s="584">
        <f>IFERROR(IF(X501="",0,CEILING((X501/$H501),1)*$H501),"")</f>
        <v>1251</v>
      </c>
      <c r="Z501" s="36">
        <f>IFERROR(IF(Y501=0,"",ROUNDUP(Y501/H501,0)*0.01898),"")</f>
        <v>2.63822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1322.0833333333333</v>
      </c>
      <c r="BN501" s="64">
        <f>IFERROR(Y501*I501/H501,"0")</f>
        <v>1323.1410000000001</v>
      </c>
      <c r="BO501" s="64">
        <f>IFERROR(1/J501*(X501/H501),"0")</f>
        <v>2.1701388888888888</v>
      </c>
      <c r="BP501" s="64">
        <f>IFERROR(1/J501*(Y501/H501),"0")</f>
        <v>2.171875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138.88888888888889</v>
      </c>
      <c r="Y504" s="585">
        <f>IFERROR(Y501/H501,"0")+IFERROR(Y502/H502,"0")+IFERROR(Y503/H503,"0")</f>
        <v>139</v>
      </c>
      <c r="Z504" s="585">
        <f>IFERROR(IF(Z501="",0,Z501),"0")+IFERROR(IF(Z502="",0,Z502),"0")+IFERROR(IF(Z503="",0,Z503),"0")</f>
        <v>2.63822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1250</v>
      </c>
      <c r="Y505" s="585">
        <f>IFERROR(SUM(Y501:Y503),"0")</f>
        <v>1251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10</v>
      </c>
      <c r="Y508" s="584">
        <f>IFERROR(IF(X508="",0,CEILING((X508/$H508),1)*$H508),"")</f>
        <v>18</v>
      </c>
      <c r="Z508" s="36">
        <f>IFERROR(IF(Y508=0,"",ROUNDUP(Y508/H508,0)*0.01898),"")</f>
        <v>3.7960000000000001E-2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10.483333333333334</v>
      </c>
      <c r="BN508" s="64">
        <f>IFERROR(Y508*I508/H508,"0")</f>
        <v>18.87</v>
      </c>
      <c r="BO508" s="64">
        <f>IFERROR(1/J508*(X508/H508),"0")</f>
        <v>1.7361111111111112E-2</v>
      </c>
      <c r="BP508" s="64">
        <f>IFERROR(1/J508*(Y508/H508),"0")</f>
        <v>3.125E-2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1.1111111111111112</v>
      </c>
      <c r="Y511" s="585">
        <f>IFERROR(Y507/H507,"0")+IFERROR(Y508/H508,"0")+IFERROR(Y509/H509,"0")+IFERROR(Y510/H510,"0")</f>
        <v>2</v>
      </c>
      <c r="Z511" s="585">
        <f>IFERROR(IF(Z507="",0,Z507),"0")+IFERROR(IF(Z508="",0,Z508),"0")+IFERROR(IF(Z509="",0,Z509),"0")+IFERROR(IF(Z510="",0,Z510),"0")</f>
        <v>3.7960000000000001E-2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10</v>
      </c>
      <c r="Y512" s="585">
        <f>IFERROR(SUM(Y507:Y510),"0")</f>
        <v>18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17592.2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17789.8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18736.580101813892</v>
      </c>
      <c r="Y519" s="585">
        <f>IFERROR(SUM(BN22:BN515),"0")</f>
        <v>18948.681999999997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32</v>
      </c>
      <c r="Y520" s="38">
        <f>ROUNDUP(SUM(BP22:BP515),0)</f>
        <v>33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19536.580101813892</v>
      </c>
      <c r="Y521" s="585">
        <f>GrossWeightTotalR+PalletQtyTotalR*25</f>
        <v>19773.681999999997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3864.2682036992396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3901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37.836820000000003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468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1015.8000000000002</v>
      </c>
      <c r="E528" s="46">
        <f>IFERROR(Y89*1,"0")+IFERROR(Y90*1,"0")+IFERROR(Y91*1,"0")+IFERROR(Y95*1,"0")+IFERROR(Y96*1,"0")+IFERROR(Y97*1,"0")+IFERROR(Y98*1,"0")+IFERROR(Y99*1,"0")+IFERROR(Y100*1,"0")</f>
        <v>1696.5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1945.8</v>
      </c>
      <c r="G528" s="46">
        <f>IFERROR(Y132*1,"0")+IFERROR(Y133*1,"0")+IFERROR(Y137*1,"0")+IFERROR(Y138*1,"0")+IFERROR(Y142*1,"0")+IFERROR(Y143*1,"0")</f>
        <v>184.72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583.37999999999988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2006.3999999999996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277.63999999999993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422.4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1182.8</v>
      </c>
      <c r="S528" s="46">
        <f>IFERROR(Y342*1,"0")+IFERROR(Y343*1,"0")+IFERROR(Y344*1,"0")</f>
        <v>1016.4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4373</v>
      </c>
      <c r="U528" s="46">
        <f>IFERROR(Y375*1,"0")+IFERROR(Y376*1,"0")+IFERROR(Y377*1,"0")+IFERROR(Y378*1,"0")+IFERROR(Y382*1,"0")+IFERROR(Y386*1,"0")+IFERROR(Y387*1,"0")+IFERROR(Y391*1,"0")</f>
        <v>84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174.3</v>
      </c>
      <c r="W528" s="46">
        <f>IFERROR(Y416*1,"0")+IFERROR(Y417*1,"0")+IFERROR(Y421*1,"0")+IFERROR(Y422*1,"0")+IFERROR(Y423*1,"0")+IFERROR(Y424*1,"0")</f>
        <v>25.5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1023.3600000000001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1269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