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727E7B42-256C-47B7-84B1-A1CBD125CA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S5" i="1"/>
  <c r="R5" i="1" l="1"/>
  <c r="AJ5" i="1"/>
  <c r="P69" i="1"/>
  <c r="P63" i="1"/>
  <c r="P67" i="1"/>
  <c r="P7" i="1"/>
  <c r="Q7" i="1" s="1"/>
  <c r="P8" i="1"/>
  <c r="Q8" i="1" s="1"/>
  <c r="P9" i="1"/>
  <c r="P10" i="1"/>
  <c r="P11" i="1"/>
  <c r="P12" i="1"/>
  <c r="P13" i="1"/>
  <c r="P14" i="1"/>
  <c r="V14" i="1" s="1"/>
  <c r="P15" i="1"/>
  <c r="P16" i="1"/>
  <c r="P17" i="1"/>
  <c r="P18" i="1"/>
  <c r="P19" i="1"/>
  <c r="P20" i="1"/>
  <c r="P21" i="1"/>
  <c r="P22" i="1"/>
  <c r="P23" i="1"/>
  <c r="P24" i="1"/>
  <c r="P25" i="1"/>
  <c r="Q25" i="1" s="1"/>
  <c r="P26" i="1"/>
  <c r="Q26" i="1" s="1"/>
  <c r="P27" i="1"/>
  <c r="Q27" i="1" s="1"/>
  <c r="P28" i="1"/>
  <c r="P29" i="1"/>
  <c r="P30" i="1"/>
  <c r="Q30" i="1" s="1"/>
  <c r="P31" i="1"/>
  <c r="V31" i="1" s="1"/>
  <c r="P32" i="1"/>
  <c r="P33" i="1"/>
  <c r="P34" i="1"/>
  <c r="P35" i="1"/>
  <c r="P36" i="1"/>
  <c r="Q36" i="1" s="1"/>
  <c r="P37" i="1"/>
  <c r="V37" i="1" s="1"/>
  <c r="P38" i="1"/>
  <c r="P39" i="1"/>
  <c r="P40" i="1"/>
  <c r="P41" i="1"/>
  <c r="P42" i="1"/>
  <c r="P43" i="1"/>
  <c r="P44" i="1"/>
  <c r="V44" i="1" s="1"/>
  <c r="P45" i="1"/>
  <c r="Q45" i="1" s="1"/>
  <c r="P46" i="1"/>
  <c r="P47" i="1"/>
  <c r="P48" i="1"/>
  <c r="V48" i="1" s="1"/>
  <c r="P49" i="1"/>
  <c r="P50" i="1"/>
  <c r="V50" i="1" s="1"/>
  <c r="P51" i="1"/>
  <c r="Q51" i="1" s="1"/>
  <c r="P52" i="1"/>
  <c r="P53" i="1"/>
  <c r="P54" i="1"/>
  <c r="Q54" i="1" s="1"/>
  <c r="P55" i="1"/>
  <c r="P56" i="1"/>
  <c r="P57" i="1"/>
  <c r="Q57" i="1" s="1"/>
  <c r="P58" i="1"/>
  <c r="P59" i="1"/>
  <c r="Q59" i="1" s="1"/>
  <c r="P60" i="1"/>
  <c r="P61" i="1"/>
  <c r="Q61" i="1" s="1"/>
  <c r="P62" i="1"/>
  <c r="P64" i="1"/>
  <c r="P65" i="1"/>
  <c r="Q65" i="1" s="1"/>
  <c r="P66" i="1"/>
  <c r="P68" i="1"/>
  <c r="P70" i="1"/>
  <c r="P71" i="1"/>
  <c r="P72" i="1"/>
  <c r="V72" i="1" s="1"/>
  <c r="P73" i="1"/>
  <c r="V73" i="1" s="1"/>
  <c r="P74" i="1"/>
  <c r="Q74" i="1" s="1"/>
  <c r="P75" i="1"/>
  <c r="P76" i="1"/>
  <c r="Q76" i="1" s="1"/>
  <c r="P77" i="1"/>
  <c r="P78" i="1"/>
  <c r="V78" i="1" s="1"/>
  <c r="P79" i="1"/>
  <c r="V79" i="1" s="1"/>
  <c r="P80" i="1"/>
  <c r="V80" i="1" s="1"/>
  <c r="P81" i="1"/>
  <c r="Q81" i="1" s="1"/>
  <c r="P82" i="1"/>
  <c r="V82" i="1" s="1"/>
  <c r="P83" i="1"/>
  <c r="V83" i="1" s="1"/>
  <c r="P84" i="1"/>
  <c r="Q84" i="1" s="1"/>
  <c r="P85" i="1"/>
  <c r="V85" i="1" s="1"/>
  <c r="P86" i="1"/>
  <c r="P87" i="1"/>
  <c r="Q87" i="1" s="1"/>
  <c r="P88" i="1"/>
  <c r="P89" i="1"/>
  <c r="P90" i="1"/>
  <c r="Q90" i="1" s="1"/>
  <c r="P91" i="1"/>
  <c r="W91" i="1" s="1"/>
  <c r="P92" i="1"/>
  <c r="W92" i="1" s="1"/>
  <c r="P93" i="1"/>
  <c r="W93" i="1" s="1"/>
  <c r="P94" i="1"/>
  <c r="W94" i="1" s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W6" i="1" l="1"/>
  <c r="Q6" i="1"/>
  <c r="Q89" i="1"/>
  <c r="Q77" i="1"/>
  <c r="Q75" i="1"/>
  <c r="Q71" i="1"/>
  <c r="Q46" i="1"/>
  <c r="Q24" i="1"/>
  <c r="Q22" i="1"/>
  <c r="Q20" i="1"/>
  <c r="Q16" i="1"/>
  <c r="Q55" i="1"/>
  <c r="Q53" i="1"/>
  <c r="Q47" i="1"/>
  <c r="Q23" i="1"/>
  <c r="Q21" i="1"/>
  <c r="Q19" i="1"/>
  <c r="Q17" i="1"/>
  <c r="Q93" i="1"/>
  <c r="Q88" i="1"/>
  <c r="Q86" i="1"/>
  <c r="Q70" i="1"/>
  <c r="Q68" i="1"/>
  <c r="Q66" i="1"/>
  <c r="Q64" i="1"/>
  <c r="Q62" i="1"/>
  <c r="Q60" i="1"/>
  <c r="Q58" i="1"/>
  <c r="Q56" i="1"/>
  <c r="Q52" i="1"/>
  <c r="Q10" i="1"/>
  <c r="Q38" i="1"/>
  <c r="Q42" i="1"/>
  <c r="Q12" i="1"/>
  <c r="Q34" i="1"/>
  <c r="Q40" i="1"/>
  <c r="Q92" i="1"/>
  <c r="V87" i="1"/>
  <c r="V69" i="1"/>
  <c r="V67" i="1"/>
  <c r="V65" i="1"/>
  <c r="V63" i="1"/>
  <c r="V61" i="1"/>
  <c r="V59" i="1"/>
  <c r="V57" i="1"/>
  <c r="V51" i="1"/>
  <c r="V47" i="1"/>
  <c r="V45" i="1"/>
  <c r="V29" i="1"/>
  <c r="V27" i="1"/>
  <c r="V25" i="1"/>
  <c r="V21" i="1"/>
  <c r="V17" i="1"/>
  <c r="V15" i="1"/>
  <c r="Q9" i="1"/>
  <c r="Q11" i="1"/>
  <c r="Q13" i="1"/>
  <c r="Q33" i="1"/>
  <c r="Q35" i="1"/>
  <c r="Q39" i="1"/>
  <c r="Q41" i="1"/>
  <c r="Q43" i="1"/>
  <c r="Q49" i="1"/>
  <c r="V84" i="1"/>
  <c r="V30" i="1"/>
  <c r="V28" i="1"/>
  <c r="V26" i="1"/>
  <c r="V24" i="1"/>
  <c r="V20" i="1"/>
  <c r="V18" i="1"/>
  <c r="W14" i="1"/>
  <c r="W89" i="1"/>
  <c r="W81" i="1"/>
  <c r="W73" i="1"/>
  <c r="W65" i="1"/>
  <c r="W57" i="1"/>
  <c r="W49" i="1"/>
  <c r="W41" i="1"/>
  <c r="W33" i="1"/>
  <c r="W25" i="1"/>
  <c r="W85" i="1"/>
  <c r="W77" i="1"/>
  <c r="W69" i="1"/>
  <c r="W61" i="1"/>
  <c r="W53" i="1"/>
  <c r="W45" i="1"/>
  <c r="W37" i="1"/>
  <c r="W29" i="1"/>
  <c r="W18" i="1"/>
  <c r="W10" i="1"/>
  <c r="V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20" i="1"/>
  <c r="W16" i="1"/>
  <c r="W12" i="1"/>
  <c r="W8" i="1"/>
  <c r="V94" i="1"/>
  <c r="K5" i="1"/>
  <c r="P5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1" i="1"/>
  <c r="W19" i="1"/>
  <c r="W17" i="1"/>
  <c r="W15" i="1"/>
  <c r="W13" i="1"/>
  <c r="W11" i="1"/>
  <c r="W9" i="1"/>
  <c r="W7" i="1"/>
  <c r="V16" i="1" l="1"/>
  <c r="V46" i="1"/>
  <c r="V53" i="1"/>
  <c r="V75" i="1"/>
  <c r="V22" i="1"/>
  <c r="V19" i="1"/>
  <c r="V23" i="1"/>
  <c r="V55" i="1"/>
  <c r="V71" i="1"/>
  <c r="V77" i="1"/>
  <c r="V89" i="1"/>
  <c r="V6" i="1"/>
  <c r="V93" i="1"/>
  <c r="V41" i="1"/>
  <c r="Q5" i="1"/>
  <c r="V92" i="1"/>
  <c r="V13" i="1"/>
  <c r="AI5" i="1"/>
  <c r="V9" i="1"/>
  <c r="V35" i="1"/>
  <c r="V49" i="1"/>
  <c r="V32" i="1"/>
  <c r="V81" i="1"/>
  <c r="V10" i="1"/>
  <c r="V36" i="1"/>
  <c r="V40" i="1"/>
  <c r="V7" i="1"/>
  <c r="V11" i="1"/>
  <c r="V33" i="1"/>
  <c r="V39" i="1"/>
  <c r="V43" i="1"/>
  <c r="V8" i="1"/>
  <c r="V12" i="1"/>
  <c r="V34" i="1"/>
  <c r="V38" i="1"/>
  <c r="V42" i="1"/>
  <c r="V52" i="1"/>
  <c r="V54" i="1"/>
  <c r="V56" i="1"/>
  <c r="V58" i="1"/>
  <c r="V60" i="1"/>
  <c r="V62" i="1"/>
  <c r="V64" i="1"/>
  <c r="V66" i="1"/>
  <c r="V68" i="1"/>
  <c r="V70" i="1"/>
  <c r="V74" i="1"/>
  <c r="V76" i="1"/>
  <c r="V86" i="1"/>
  <c r="V88" i="1"/>
  <c r="V90" i="1"/>
</calcChain>
</file>

<file path=xl/sharedStrings.xml><?xml version="1.0" encoding="utf-8"?>
<sst xmlns="http://schemas.openxmlformats.org/spreadsheetml/2006/main" count="373" uniqueCount="153">
  <si>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</si>
  <si>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</si>
  <si>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</si>
  <si>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</si>
  <si>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</si>
  <si>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</si>
  <si>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</si>
  <si>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</si>
  <si>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</si>
  <si>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</si>
  <si>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</si>
  <si>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</si>
  <si>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</si>
  <si>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</si>
  <si>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</si>
  <si>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</si>
  <si>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</si>
  <si>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</si>
  <si>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</si>
  <si>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</si>
  <si>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</si>
  <si>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</si>
  <si>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</si>
  <si>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</si>
  <si>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21,06,</t>
  </si>
  <si>
    <t>19,06,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</si>
  <si>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</si>
  <si>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</si>
  <si>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</si>
  <si>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</si>
  <si>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</si>
  <si>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</si>
  <si>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</si>
  <si>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</si>
  <si>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</si>
  <si>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</si>
  <si>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</si>
  <si>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</si>
  <si>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</si>
  <si>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</si>
  <si>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</si>
  <si>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</si>
  <si>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</si>
  <si>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</si>
  <si>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</si>
  <si>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</si>
  <si>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</si>
  <si>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</si>
  <si>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</si>
  <si>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</si>
  <si>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</si>
  <si>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</si>
  <si>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</si>
  <si>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</si>
  <si>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</si>
  <si>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</si>
  <si>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</si>
  <si>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</si>
  <si>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</si>
  <si>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</si>
  <si>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</si>
  <si>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</si>
  <si>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</si>
  <si>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</si>
  <si>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</si>
  <si>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</si>
  <si>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</si>
  <si>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</si>
  <si>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</si>
  <si>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</si>
  <si>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</si>
  <si>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</si>
  <si>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</si>
  <si>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</si>
  <si>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</si>
  <si>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</si>
  <si>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</si>
  <si>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</si>
  <si>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</si>
  <si>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</si>
  <si>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</si>
  <si>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</si>
  <si>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</si>
  <si>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</si>
  <si>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</si>
  <si>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</si>
  <si>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</si>
  <si>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</si>
  <si>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</si>
  <si>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</si>
  <si>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</si>
  <si>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</si>
  <si>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</si>
  <si>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</si>
  <si>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</si>
  <si>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</si>
  <si>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</si>
  <si>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</si>
  <si>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</si>
  <si>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</si>
  <si>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</si>
  <si>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</si>
  <si>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</si>
  <si>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</si>
  <si>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</si>
  <si>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</si>
  <si>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</si>
  <si>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</si>
  <si>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</si>
  <si>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</si>
  <si>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</si>
  <si>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</si>
  <si>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</si>
  <si>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</si>
  <si>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</si>
  <si>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</si>
  <si>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</si>
  <si>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</si>
  <si>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</si>
  <si>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</si>
  <si>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</si>
  <si>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</si>
  <si>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</si>
  <si>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</si>
  <si>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</si>
  <si>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</si>
  <si>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</si>
  <si>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</si>
  <si>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</si>
  <si>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</si>
  <si>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</si>
  <si>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</si>
  <si>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</si>
  <si>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</si>
  <si>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</si>
  <si>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</si>
  <si>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</si>
  <si>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</si>
  <si>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</si>
  <si>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</si>
  <si>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</si>
  <si>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</si>
  <si>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</si>
  <si>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</si>
  <si>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</si>
  <si>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</si>
  <si>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</si>
  <si>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</si>
  <si>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t>нужно увеличить продажи</t>
  </si>
  <si>
    <t>нужно увеличить продажи / 06,06,25 филиал обнулил</t>
  </si>
  <si>
    <t>заказ</t>
  </si>
  <si>
    <t>23,06,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</si>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</sst>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0" width="7" customWidth="1"/>
    <col min="21" max="21" width="13" customWidth="1"/>
    <col min="22" max="23" width="5" customWidth="1"/>
    <col min="24" max="33" width="6" customWidth="1"/>
    <col min="34" max="34" width="32.28515625" customWidth="1"/>
    <col min="35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151</v>
      </c>
      <c r="S4" s="1" t="s">
        <v>152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151</v>
      </c>
      <c r="AJ4" s="1" t="s">
        <v>152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43667.061000000002</v>
      </c>
      <c r="F5" s="4">
        <f>SUM(F6:F499)</f>
        <v>46180.999000000011</v>
      </c>
      <c r="G5" s="7"/>
      <c r="H5" s="1"/>
      <c r="I5" s="1"/>
      <c r="J5" s="4">
        <f t="shared" ref="J5:T5" si="0">SUM(J6:J499)</f>
        <v>45848.683000000005</v>
      </c>
      <c r="K5" s="4">
        <f t="shared" si="0"/>
        <v>-2181.6219999999994</v>
      </c>
      <c r="L5" s="4">
        <f t="shared" si="0"/>
        <v>0</v>
      </c>
      <c r="M5" s="4">
        <f t="shared" si="0"/>
        <v>0</v>
      </c>
      <c r="N5" s="4">
        <f t="shared" si="0"/>
        <v>4000</v>
      </c>
      <c r="O5" s="4">
        <f t="shared" si="0"/>
        <v>23497.372000000007</v>
      </c>
      <c r="P5" s="4">
        <f t="shared" si="0"/>
        <v>8733.4122000000025</v>
      </c>
      <c r="Q5" s="4">
        <f t="shared" si="0"/>
        <v>24844.509400000003</v>
      </c>
      <c r="R5" s="4">
        <f t="shared" si="0"/>
        <v>15994.509400000004</v>
      </c>
      <c r="S5" s="4">
        <f t="shared" ref="S5" si="1">SUM(S6:S499)</f>
        <v>8850</v>
      </c>
      <c r="T5" s="4">
        <f t="shared" si="0"/>
        <v>0</v>
      </c>
      <c r="U5" s="1"/>
      <c r="V5" s="1"/>
      <c r="W5" s="1"/>
      <c r="X5" s="4">
        <f t="shared" ref="X5:AG5" si="2">SUM(X6:X499)</f>
        <v>8808.3282000000036</v>
      </c>
      <c r="Y5" s="4">
        <f t="shared" si="2"/>
        <v>8498.5571999999993</v>
      </c>
      <c r="Z5" s="4">
        <f t="shared" si="2"/>
        <v>8257.3470000000034</v>
      </c>
      <c r="AA5" s="4">
        <f t="shared" si="2"/>
        <v>8218.0082000000002</v>
      </c>
      <c r="AB5" s="4">
        <f t="shared" si="2"/>
        <v>8275.3729999999996</v>
      </c>
      <c r="AC5" s="4">
        <f t="shared" si="2"/>
        <v>7925.8263999999999</v>
      </c>
      <c r="AD5" s="4">
        <f t="shared" si="2"/>
        <v>7769.459600000001</v>
      </c>
      <c r="AE5" s="4">
        <f t="shared" si="2"/>
        <v>8674.5280000000002</v>
      </c>
      <c r="AF5" s="4">
        <f t="shared" si="2"/>
        <v>8469.8487999999998</v>
      </c>
      <c r="AG5" s="4">
        <f t="shared" si="2"/>
        <v>6942.6237999999985</v>
      </c>
      <c r="AH5" s="1"/>
      <c r="AI5" s="4">
        <f>SUM(AI6:AI499)</f>
        <v>12285</v>
      </c>
      <c r="AJ5" s="4">
        <f>SUM(AJ6:AJ499)</f>
        <v>7160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1200.748</v>
      </c>
      <c r="D6" s="1">
        <v>2532.5070000000001</v>
      </c>
      <c r="E6" s="1">
        <v>1030.7829999999999</v>
      </c>
      <c r="F6" s="1">
        <v>1591.2339999999999</v>
      </c>
      <c r="G6" s="7">
        <v>1</v>
      </c>
      <c r="H6" s="1">
        <v>50</v>
      </c>
      <c r="I6" s="1" t="s">
        <v>37</v>
      </c>
      <c r="J6" s="1">
        <v>1212.691</v>
      </c>
      <c r="K6" s="1">
        <f t="shared" ref="K6:K36" si="3">E6-J6</f>
        <v>-181.90800000000013</v>
      </c>
      <c r="L6" s="1"/>
      <c r="M6" s="1"/>
      <c r="N6" s="1">
        <v>250</v>
      </c>
      <c r="O6" s="1">
        <v>300</v>
      </c>
      <c r="P6" s="1">
        <f>E6/5</f>
        <v>206.15659999999997</v>
      </c>
      <c r="Q6" s="5">
        <f>12*P6-O6-N6-F6</f>
        <v>332.64519999999948</v>
      </c>
      <c r="R6" s="5">
        <f>Q6-S6</f>
        <v>232.64519999999948</v>
      </c>
      <c r="S6" s="5">
        <v>100</v>
      </c>
      <c r="T6" s="5"/>
      <c r="U6" s="1"/>
      <c r="V6" s="1">
        <f>(F6+N6+O6+Q6)/P6</f>
        <v>11.999999999999998</v>
      </c>
      <c r="W6" s="1">
        <f>(F6+N6+O6)/P6</f>
        <v>10.38644409153042</v>
      </c>
      <c r="X6" s="1">
        <v>233.70160000000001</v>
      </c>
      <c r="Y6" s="1">
        <v>232.99180000000001</v>
      </c>
      <c r="Z6" s="1">
        <v>201.78039999999999</v>
      </c>
      <c r="AA6" s="1">
        <v>207.83680000000001</v>
      </c>
      <c r="AB6" s="1">
        <v>217.96539999999999</v>
      </c>
      <c r="AC6" s="1">
        <v>218.69239999999999</v>
      </c>
      <c r="AD6" s="1">
        <v>227.7834</v>
      </c>
      <c r="AE6" s="1">
        <v>243.18379999999999</v>
      </c>
      <c r="AF6" s="1">
        <v>231.57159999999999</v>
      </c>
      <c r="AG6" s="1">
        <v>168.57259999999999</v>
      </c>
      <c r="AH6" s="1" t="s">
        <v>38</v>
      </c>
      <c r="AI6" s="1">
        <f>ROUND(G6*R6,0)</f>
        <v>233</v>
      </c>
      <c r="AJ6" s="1">
        <f>ROUND(G6*S6,0)</f>
        <v>100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36</v>
      </c>
      <c r="C7" s="1">
        <v>459.76799999999997</v>
      </c>
      <c r="D7" s="1">
        <v>915.04300000000001</v>
      </c>
      <c r="E7" s="1">
        <v>462.02300000000002</v>
      </c>
      <c r="F7" s="1">
        <v>482.69799999999998</v>
      </c>
      <c r="G7" s="7">
        <v>1</v>
      </c>
      <c r="H7" s="1">
        <v>45</v>
      </c>
      <c r="I7" s="1" t="s">
        <v>37</v>
      </c>
      <c r="J7" s="1">
        <v>487.51100000000002</v>
      </c>
      <c r="K7" s="1">
        <f t="shared" si="3"/>
        <v>-25.488</v>
      </c>
      <c r="L7" s="1"/>
      <c r="M7" s="1"/>
      <c r="N7" s="1"/>
      <c r="O7" s="1">
        <v>330</v>
      </c>
      <c r="P7" s="1">
        <f t="shared" ref="P7:P69" si="4">E7/5</f>
        <v>92.404600000000002</v>
      </c>
      <c r="Q7" s="5">
        <f t="shared" ref="Q7:Q8" si="5">12*P7-O7-N7-F7</f>
        <v>296.15719999999999</v>
      </c>
      <c r="R7" s="5">
        <f t="shared" ref="R7:R70" si="6">Q7-S7</f>
        <v>196.15719999999999</v>
      </c>
      <c r="S7" s="5">
        <v>100</v>
      </c>
      <c r="T7" s="5"/>
      <c r="U7" s="1"/>
      <c r="V7" s="1">
        <f t="shared" ref="V7:V69" si="7">(F7+N7+O7+Q7)/P7</f>
        <v>12</v>
      </c>
      <c r="W7" s="1">
        <f t="shared" ref="W7:W69" si="8">(F7+N7+O7)/P7</f>
        <v>8.7949950543587647</v>
      </c>
      <c r="X7" s="1">
        <v>94.292600000000007</v>
      </c>
      <c r="Y7" s="1">
        <v>89.598199999999991</v>
      </c>
      <c r="Z7" s="1">
        <v>83.712599999999995</v>
      </c>
      <c r="AA7" s="1">
        <v>78.680199999999999</v>
      </c>
      <c r="AB7" s="1">
        <v>72.145399999999995</v>
      </c>
      <c r="AC7" s="1">
        <v>67.489000000000004</v>
      </c>
      <c r="AD7" s="1">
        <v>69.936000000000007</v>
      </c>
      <c r="AE7" s="1">
        <v>87.831800000000001</v>
      </c>
      <c r="AF7" s="1">
        <v>85.697800000000001</v>
      </c>
      <c r="AG7" s="1">
        <v>69.419600000000003</v>
      </c>
      <c r="AH7" s="1"/>
      <c r="AI7" s="1">
        <f t="shared" ref="AI7:AI70" si="9">ROUND(G7*R7,0)</f>
        <v>196</v>
      </c>
      <c r="AJ7" s="1">
        <f t="shared" ref="AJ7:AJ70" si="10">ROUND(G7*S7,0)</f>
        <v>100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36</v>
      </c>
      <c r="C8" s="1">
        <v>508.42899999999997</v>
      </c>
      <c r="D8" s="1">
        <v>1062.7929999999999</v>
      </c>
      <c r="E8" s="1">
        <v>572.27</v>
      </c>
      <c r="F8" s="1">
        <v>624.505</v>
      </c>
      <c r="G8" s="7">
        <v>1</v>
      </c>
      <c r="H8" s="1">
        <v>45</v>
      </c>
      <c r="I8" s="1" t="s">
        <v>37</v>
      </c>
      <c r="J8" s="1">
        <v>623.93600000000004</v>
      </c>
      <c r="K8" s="1">
        <f t="shared" si="3"/>
        <v>-51.666000000000054</v>
      </c>
      <c r="L8" s="1"/>
      <c r="M8" s="1"/>
      <c r="N8" s="1"/>
      <c r="O8" s="1">
        <v>400</v>
      </c>
      <c r="P8" s="1">
        <f t="shared" si="4"/>
        <v>114.45399999999999</v>
      </c>
      <c r="Q8" s="5">
        <f t="shared" si="5"/>
        <v>348.94299999999987</v>
      </c>
      <c r="R8" s="5">
        <f t="shared" si="6"/>
        <v>248.94299999999987</v>
      </c>
      <c r="S8" s="5">
        <v>100</v>
      </c>
      <c r="T8" s="5"/>
      <c r="U8" s="1"/>
      <c r="V8" s="1">
        <f t="shared" si="7"/>
        <v>12</v>
      </c>
      <c r="W8" s="1">
        <f t="shared" si="8"/>
        <v>8.9512380519684775</v>
      </c>
      <c r="X8" s="1">
        <v>117.6266</v>
      </c>
      <c r="Y8" s="1">
        <v>112.3586</v>
      </c>
      <c r="Z8" s="1">
        <v>103.4122</v>
      </c>
      <c r="AA8" s="1">
        <v>92.8596</v>
      </c>
      <c r="AB8" s="1">
        <v>87.533799999999999</v>
      </c>
      <c r="AC8" s="1">
        <v>78.102400000000003</v>
      </c>
      <c r="AD8" s="1">
        <v>77.161599999999993</v>
      </c>
      <c r="AE8" s="1">
        <v>102.0448</v>
      </c>
      <c r="AF8" s="1">
        <v>105.411</v>
      </c>
      <c r="AG8" s="1">
        <v>80.1374</v>
      </c>
      <c r="AH8" s="1"/>
      <c r="AI8" s="1">
        <f t="shared" si="9"/>
        <v>249</v>
      </c>
      <c r="AJ8" s="1">
        <f t="shared" si="10"/>
        <v>100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42</v>
      </c>
      <c r="C9" s="1">
        <v>430</v>
      </c>
      <c r="D9" s="1">
        <v>657</v>
      </c>
      <c r="E9" s="1">
        <v>443.47</v>
      </c>
      <c r="F9" s="1">
        <v>603.53</v>
      </c>
      <c r="G9" s="7">
        <v>0.45</v>
      </c>
      <c r="H9" s="1">
        <v>45</v>
      </c>
      <c r="I9" s="1" t="s">
        <v>37</v>
      </c>
      <c r="J9" s="1">
        <v>451</v>
      </c>
      <c r="K9" s="1">
        <f t="shared" si="3"/>
        <v>-7.5299999999999727</v>
      </c>
      <c r="L9" s="1"/>
      <c r="M9" s="1"/>
      <c r="N9" s="1"/>
      <c r="O9" s="1">
        <v>216.47</v>
      </c>
      <c r="P9" s="1">
        <f t="shared" si="4"/>
        <v>88.694000000000003</v>
      </c>
      <c r="Q9" s="5">
        <f t="shared" ref="Q9:Q13" si="11">11*P9-O9-N9-F9</f>
        <v>155.63400000000001</v>
      </c>
      <c r="R9" s="5">
        <f t="shared" si="6"/>
        <v>105.63400000000001</v>
      </c>
      <c r="S9" s="5">
        <v>50</v>
      </c>
      <c r="T9" s="5"/>
      <c r="U9" s="1"/>
      <c r="V9" s="1">
        <f t="shared" si="7"/>
        <v>11</v>
      </c>
      <c r="W9" s="1">
        <f t="shared" si="8"/>
        <v>9.2452702550341623</v>
      </c>
      <c r="X9" s="1">
        <v>91.4</v>
      </c>
      <c r="Y9" s="1">
        <v>95.8</v>
      </c>
      <c r="Z9" s="1">
        <v>87.8</v>
      </c>
      <c r="AA9" s="1">
        <v>79.2</v>
      </c>
      <c r="AB9" s="1">
        <v>76.400000000000006</v>
      </c>
      <c r="AC9" s="1">
        <v>74.599999999999994</v>
      </c>
      <c r="AD9" s="1">
        <v>76</v>
      </c>
      <c r="AE9" s="1">
        <v>74</v>
      </c>
      <c r="AF9" s="1">
        <v>75.2</v>
      </c>
      <c r="AG9" s="1">
        <v>74.2</v>
      </c>
      <c r="AH9" s="1"/>
      <c r="AI9" s="1">
        <f t="shared" si="9"/>
        <v>48</v>
      </c>
      <c r="AJ9" s="1">
        <f t="shared" si="10"/>
        <v>23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42</v>
      </c>
      <c r="C10" s="1">
        <v>607</v>
      </c>
      <c r="D10" s="1">
        <v>1522</v>
      </c>
      <c r="E10" s="1">
        <v>870</v>
      </c>
      <c r="F10" s="1">
        <v>1069</v>
      </c>
      <c r="G10" s="7">
        <v>0.45</v>
      </c>
      <c r="H10" s="1">
        <v>45</v>
      </c>
      <c r="I10" s="1" t="s">
        <v>37</v>
      </c>
      <c r="J10" s="1">
        <v>878</v>
      </c>
      <c r="K10" s="1">
        <f t="shared" si="3"/>
        <v>-8</v>
      </c>
      <c r="L10" s="1"/>
      <c r="M10" s="1"/>
      <c r="N10" s="1"/>
      <c r="O10" s="1">
        <v>252</v>
      </c>
      <c r="P10" s="1">
        <f t="shared" si="4"/>
        <v>174</v>
      </c>
      <c r="Q10" s="5">
        <f t="shared" si="11"/>
        <v>593</v>
      </c>
      <c r="R10" s="5">
        <f t="shared" si="6"/>
        <v>393</v>
      </c>
      <c r="S10" s="5">
        <v>200</v>
      </c>
      <c r="T10" s="5"/>
      <c r="U10" s="1"/>
      <c r="V10" s="1">
        <f t="shared" si="7"/>
        <v>11</v>
      </c>
      <c r="W10" s="1">
        <f t="shared" si="8"/>
        <v>7.5919540229885056</v>
      </c>
      <c r="X10" s="1">
        <v>173</v>
      </c>
      <c r="Y10" s="1">
        <v>179.4</v>
      </c>
      <c r="Z10" s="1">
        <v>159.4</v>
      </c>
      <c r="AA10" s="1">
        <v>168.2</v>
      </c>
      <c r="AB10" s="1">
        <v>183.6</v>
      </c>
      <c r="AC10" s="1">
        <v>212.6592</v>
      </c>
      <c r="AD10" s="1">
        <v>217.85919999999999</v>
      </c>
      <c r="AE10" s="1">
        <v>217.6</v>
      </c>
      <c r="AF10" s="1">
        <v>200.8</v>
      </c>
      <c r="AG10" s="1">
        <v>190.6</v>
      </c>
      <c r="AH10" s="1" t="s">
        <v>44</v>
      </c>
      <c r="AI10" s="1">
        <f t="shared" si="9"/>
        <v>177</v>
      </c>
      <c r="AJ10" s="1">
        <f t="shared" si="10"/>
        <v>90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45</v>
      </c>
      <c r="B11" s="1" t="s">
        <v>42</v>
      </c>
      <c r="C11" s="1">
        <v>97</v>
      </c>
      <c r="D11" s="1">
        <v>162</v>
      </c>
      <c r="E11" s="1">
        <v>100</v>
      </c>
      <c r="F11" s="1">
        <v>105</v>
      </c>
      <c r="G11" s="7">
        <v>0.17</v>
      </c>
      <c r="H11" s="1">
        <v>180</v>
      </c>
      <c r="I11" s="1" t="s">
        <v>37</v>
      </c>
      <c r="J11" s="1">
        <v>100</v>
      </c>
      <c r="K11" s="1">
        <f t="shared" si="3"/>
        <v>0</v>
      </c>
      <c r="L11" s="1"/>
      <c r="M11" s="1"/>
      <c r="N11" s="1"/>
      <c r="O11" s="1">
        <v>84</v>
      </c>
      <c r="P11" s="1">
        <f t="shared" si="4"/>
        <v>20</v>
      </c>
      <c r="Q11" s="5">
        <f t="shared" si="11"/>
        <v>31</v>
      </c>
      <c r="R11" s="5">
        <f t="shared" si="6"/>
        <v>31</v>
      </c>
      <c r="S11" s="5"/>
      <c r="T11" s="5"/>
      <c r="U11" s="1"/>
      <c r="V11" s="1">
        <f t="shared" si="7"/>
        <v>11</v>
      </c>
      <c r="W11" s="1">
        <f t="shared" si="8"/>
        <v>9.4499999999999993</v>
      </c>
      <c r="X11" s="1">
        <v>21.4</v>
      </c>
      <c r="Y11" s="1">
        <v>16.399999999999999</v>
      </c>
      <c r="Z11" s="1">
        <v>15</v>
      </c>
      <c r="AA11" s="1">
        <v>13.8</v>
      </c>
      <c r="AB11" s="1">
        <v>12.6</v>
      </c>
      <c r="AC11" s="1">
        <v>10.6</v>
      </c>
      <c r="AD11" s="1">
        <v>10.6</v>
      </c>
      <c r="AE11" s="1">
        <v>14</v>
      </c>
      <c r="AF11" s="1">
        <v>14.2</v>
      </c>
      <c r="AG11" s="1">
        <v>11.2</v>
      </c>
      <c r="AH11" s="1" t="s">
        <v>46</v>
      </c>
      <c r="AI11" s="1">
        <f t="shared" si="9"/>
        <v>5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47</v>
      </c>
      <c r="B12" s="1" t="s">
        <v>42</v>
      </c>
      <c r="C12" s="1">
        <v>118</v>
      </c>
      <c r="D12" s="1">
        <v>71</v>
      </c>
      <c r="E12" s="1">
        <v>73</v>
      </c>
      <c r="F12" s="1">
        <v>49</v>
      </c>
      <c r="G12" s="7">
        <v>0.3</v>
      </c>
      <c r="H12" s="1">
        <v>40</v>
      </c>
      <c r="I12" s="1" t="s">
        <v>37</v>
      </c>
      <c r="J12" s="1">
        <v>75</v>
      </c>
      <c r="K12" s="1">
        <f t="shared" si="3"/>
        <v>-2</v>
      </c>
      <c r="L12" s="1"/>
      <c r="M12" s="1"/>
      <c r="N12" s="1"/>
      <c r="O12" s="1">
        <v>54</v>
      </c>
      <c r="P12" s="1">
        <f t="shared" si="4"/>
        <v>14.6</v>
      </c>
      <c r="Q12" s="5">
        <f t="shared" si="11"/>
        <v>57.599999999999994</v>
      </c>
      <c r="R12" s="5">
        <f t="shared" si="6"/>
        <v>57.599999999999994</v>
      </c>
      <c r="S12" s="5"/>
      <c r="T12" s="5"/>
      <c r="U12" s="1"/>
      <c r="V12" s="1">
        <f t="shared" si="7"/>
        <v>11</v>
      </c>
      <c r="W12" s="1">
        <f t="shared" si="8"/>
        <v>7.0547945205479454</v>
      </c>
      <c r="X12" s="1">
        <v>13.2</v>
      </c>
      <c r="Y12" s="1">
        <v>12.2</v>
      </c>
      <c r="Z12" s="1">
        <v>13.2</v>
      </c>
      <c r="AA12" s="1">
        <v>14.8</v>
      </c>
      <c r="AB12" s="1">
        <v>14.6</v>
      </c>
      <c r="AC12" s="1">
        <v>7.2</v>
      </c>
      <c r="AD12" s="1">
        <v>8</v>
      </c>
      <c r="AE12" s="1">
        <v>19.2</v>
      </c>
      <c r="AF12" s="1">
        <v>17.2</v>
      </c>
      <c r="AG12" s="1">
        <v>9.6</v>
      </c>
      <c r="AH12" s="1"/>
      <c r="AI12" s="1">
        <f t="shared" si="9"/>
        <v>17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48</v>
      </c>
      <c r="B13" s="1" t="s">
        <v>42</v>
      </c>
      <c r="C13" s="1">
        <v>265</v>
      </c>
      <c r="D13" s="1">
        <v>421</v>
      </c>
      <c r="E13" s="1">
        <v>250</v>
      </c>
      <c r="F13" s="1">
        <v>188</v>
      </c>
      <c r="G13" s="7">
        <v>0.17</v>
      </c>
      <c r="H13" s="1">
        <v>180</v>
      </c>
      <c r="I13" s="1" t="s">
        <v>37</v>
      </c>
      <c r="J13" s="1">
        <v>247</v>
      </c>
      <c r="K13" s="1">
        <f t="shared" si="3"/>
        <v>3</v>
      </c>
      <c r="L13" s="1"/>
      <c r="M13" s="1"/>
      <c r="N13" s="1"/>
      <c r="O13" s="1">
        <v>176</v>
      </c>
      <c r="P13" s="1">
        <f t="shared" si="4"/>
        <v>50</v>
      </c>
      <c r="Q13" s="5">
        <f t="shared" si="11"/>
        <v>186</v>
      </c>
      <c r="R13" s="5">
        <f t="shared" si="6"/>
        <v>186</v>
      </c>
      <c r="S13" s="5"/>
      <c r="T13" s="5"/>
      <c r="U13" s="1"/>
      <c r="V13" s="1">
        <f t="shared" si="7"/>
        <v>11</v>
      </c>
      <c r="W13" s="1">
        <f t="shared" si="8"/>
        <v>7.28</v>
      </c>
      <c r="X13" s="1">
        <v>44.4</v>
      </c>
      <c r="Y13" s="1">
        <v>40.799999999999997</v>
      </c>
      <c r="Z13" s="1">
        <v>40.6</v>
      </c>
      <c r="AA13" s="1">
        <v>38.200000000000003</v>
      </c>
      <c r="AB13" s="1">
        <v>44.2</v>
      </c>
      <c r="AC13" s="1">
        <v>45.2</v>
      </c>
      <c r="AD13" s="1">
        <v>37.6</v>
      </c>
      <c r="AE13" s="1">
        <v>36.4</v>
      </c>
      <c r="AF13" s="1">
        <v>37.4</v>
      </c>
      <c r="AG13" s="1">
        <v>32.6</v>
      </c>
      <c r="AH13" s="1"/>
      <c r="AI13" s="1">
        <f t="shared" si="9"/>
        <v>32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49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3"/>
        <v>0</v>
      </c>
      <c r="L14" s="14"/>
      <c r="M14" s="14"/>
      <c r="N14" s="14"/>
      <c r="O14" s="14">
        <v>0</v>
      </c>
      <c r="P14" s="14">
        <f t="shared" si="4"/>
        <v>0</v>
      </c>
      <c r="Q14" s="16"/>
      <c r="R14" s="5">
        <f t="shared" si="6"/>
        <v>0</v>
      </c>
      <c r="S14" s="16"/>
      <c r="T14" s="16"/>
      <c r="U14" s="14"/>
      <c r="V14" s="14" t="e">
        <f t="shared" si="7"/>
        <v>#DIV/0!</v>
      </c>
      <c r="W14" s="14" t="e">
        <f t="shared" si="8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50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42</v>
      </c>
      <c r="C15" s="1">
        <v>12</v>
      </c>
      <c r="D15" s="1">
        <v>12</v>
      </c>
      <c r="E15" s="1">
        <v>6</v>
      </c>
      <c r="F15" s="1">
        <v>18</v>
      </c>
      <c r="G15" s="7">
        <v>0.35</v>
      </c>
      <c r="H15" s="1">
        <v>50</v>
      </c>
      <c r="I15" s="1" t="s">
        <v>37</v>
      </c>
      <c r="J15" s="1">
        <v>6</v>
      </c>
      <c r="K15" s="1">
        <f t="shared" si="3"/>
        <v>0</v>
      </c>
      <c r="L15" s="1"/>
      <c r="M15" s="1"/>
      <c r="N15" s="1"/>
      <c r="O15" s="1">
        <v>0</v>
      </c>
      <c r="P15" s="1">
        <f t="shared" si="4"/>
        <v>1.2</v>
      </c>
      <c r="Q15" s="5"/>
      <c r="R15" s="5">
        <f t="shared" si="6"/>
        <v>0</v>
      </c>
      <c r="S15" s="5"/>
      <c r="T15" s="5"/>
      <c r="U15" s="1"/>
      <c r="V15" s="1">
        <f t="shared" si="7"/>
        <v>15</v>
      </c>
      <c r="W15" s="1">
        <f t="shared" si="8"/>
        <v>15</v>
      </c>
      <c r="X15" s="1">
        <v>1.2</v>
      </c>
      <c r="Y15" s="1">
        <v>1.4</v>
      </c>
      <c r="Z15" s="1">
        <v>1.8</v>
      </c>
      <c r="AA15" s="1">
        <v>1.6</v>
      </c>
      <c r="AB15" s="1">
        <v>1.2</v>
      </c>
      <c r="AC15" s="1">
        <v>1.6</v>
      </c>
      <c r="AD15" s="1">
        <v>2</v>
      </c>
      <c r="AE15" s="1">
        <v>2.2000000000000002</v>
      </c>
      <c r="AF15" s="1">
        <v>1.8</v>
      </c>
      <c r="AG15" s="1">
        <v>1.8</v>
      </c>
      <c r="AH15" s="1"/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36</v>
      </c>
      <c r="C16" s="1">
        <v>1003.643</v>
      </c>
      <c r="D16" s="1">
        <v>1228.002</v>
      </c>
      <c r="E16" s="1">
        <v>809.89300000000003</v>
      </c>
      <c r="F16" s="1">
        <v>857.28099999999995</v>
      </c>
      <c r="G16" s="7">
        <v>1</v>
      </c>
      <c r="H16" s="1">
        <v>55</v>
      </c>
      <c r="I16" s="1" t="s">
        <v>37</v>
      </c>
      <c r="J16" s="1">
        <v>773.39700000000005</v>
      </c>
      <c r="K16" s="1">
        <f t="shared" si="3"/>
        <v>36.495999999999981</v>
      </c>
      <c r="L16" s="1"/>
      <c r="M16" s="1"/>
      <c r="N16" s="1"/>
      <c r="O16" s="1">
        <v>670</v>
      </c>
      <c r="P16" s="1">
        <f t="shared" si="4"/>
        <v>161.9786</v>
      </c>
      <c r="Q16" s="5">
        <f t="shared" ref="Q16:Q17" si="12">12*P16-O16-N16-F16</f>
        <v>416.46219999999994</v>
      </c>
      <c r="R16" s="5">
        <f t="shared" si="6"/>
        <v>316.46219999999994</v>
      </c>
      <c r="S16" s="5">
        <v>100</v>
      </c>
      <c r="T16" s="5"/>
      <c r="U16" s="1"/>
      <c r="V16" s="1">
        <f t="shared" si="7"/>
        <v>12</v>
      </c>
      <c r="W16" s="1">
        <f t="shared" si="8"/>
        <v>9.4289060406745087</v>
      </c>
      <c r="X16" s="1">
        <v>169.84540000000001</v>
      </c>
      <c r="Y16" s="1">
        <v>152.0592</v>
      </c>
      <c r="Z16" s="1">
        <v>152.28579999999999</v>
      </c>
      <c r="AA16" s="1">
        <v>143.15819999999999</v>
      </c>
      <c r="AB16" s="1">
        <v>130.9282</v>
      </c>
      <c r="AC16" s="1">
        <v>82.973399999999998</v>
      </c>
      <c r="AD16" s="1">
        <v>83.128999999999991</v>
      </c>
      <c r="AE16" s="1">
        <v>102.21680000000001</v>
      </c>
      <c r="AF16" s="1">
        <v>99.598600000000005</v>
      </c>
      <c r="AG16" s="1">
        <v>71.351599999999991</v>
      </c>
      <c r="AH16" s="1" t="s">
        <v>53</v>
      </c>
      <c r="AI16" s="1">
        <f t="shared" si="9"/>
        <v>316</v>
      </c>
      <c r="AJ16" s="1">
        <f t="shared" si="10"/>
        <v>100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54</v>
      </c>
      <c r="B17" s="1" t="s">
        <v>36</v>
      </c>
      <c r="C17" s="1">
        <v>2131.5639999999999</v>
      </c>
      <c r="D17" s="1">
        <v>2632.5419999999999</v>
      </c>
      <c r="E17" s="1">
        <v>1903.7180000000001</v>
      </c>
      <c r="F17" s="1">
        <v>2469.9209999999998</v>
      </c>
      <c r="G17" s="7">
        <v>1</v>
      </c>
      <c r="H17" s="1">
        <v>50</v>
      </c>
      <c r="I17" s="1" t="s">
        <v>37</v>
      </c>
      <c r="J17" s="1">
        <v>2006.778</v>
      </c>
      <c r="K17" s="1">
        <f t="shared" si="3"/>
        <v>-103.05999999999995</v>
      </c>
      <c r="L17" s="1"/>
      <c r="M17" s="1"/>
      <c r="N17" s="1">
        <v>550</v>
      </c>
      <c r="O17" s="1">
        <v>220</v>
      </c>
      <c r="P17" s="1">
        <f t="shared" si="4"/>
        <v>380.74360000000001</v>
      </c>
      <c r="Q17" s="5">
        <f t="shared" si="12"/>
        <v>1329.0022000000004</v>
      </c>
      <c r="R17" s="5">
        <f t="shared" si="6"/>
        <v>729.00220000000036</v>
      </c>
      <c r="S17" s="5">
        <v>600</v>
      </c>
      <c r="T17" s="5"/>
      <c r="U17" s="1"/>
      <c r="V17" s="1">
        <f t="shared" si="7"/>
        <v>12</v>
      </c>
      <c r="W17" s="1">
        <f t="shared" si="8"/>
        <v>8.5094562324882137</v>
      </c>
      <c r="X17" s="1">
        <v>378.09620000000001</v>
      </c>
      <c r="Y17" s="1">
        <v>397.72519999999997</v>
      </c>
      <c r="Z17" s="1">
        <v>382.22300000000001</v>
      </c>
      <c r="AA17" s="1">
        <v>501.40679999999998</v>
      </c>
      <c r="AB17" s="1">
        <v>521.03019999999992</v>
      </c>
      <c r="AC17" s="1">
        <v>482.59679999999997</v>
      </c>
      <c r="AD17" s="1">
        <v>459.6456</v>
      </c>
      <c r="AE17" s="1">
        <v>471.7722</v>
      </c>
      <c r="AF17" s="1">
        <v>469.94299999999998</v>
      </c>
      <c r="AG17" s="1">
        <v>415.66899999999998</v>
      </c>
      <c r="AH17" s="1" t="s">
        <v>44</v>
      </c>
      <c r="AI17" s="1">
        <f t="shared" si="9"/>
        <v>729</v>
      </c>
      <c r="AJ17" s="1">
        <f t="shared" si="10"/>
        <v>600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55</v>
      </c>
      <c r="B18" s="1" t="s">
        <v>36</v>
      </c>
      <c r="C18" s="1">
        <v>148.96799999999999</v>
      </c>
      <c r="D18" s="1">
        <v>481.07400000000001</v>
      </c>
      <c r="E18" s="1">
        <v>129.36199999999999</v>
      </c>
      <c r="F18" s="1">
        <v>297.95600000000002</v>
      </c>
      <c r="G18" s="7">
        <v>1</v>
      </c>
      <c r="H18" s="1">
        <v>60</v>
      </c>
      <c r="I18" s="1" t="s">
        <v>37</v>
      </c>
      <c r="J18" s="1">
        <v>139.31800000000001</v>
      </c>
      <c r="K18" s="1">
        <f t="shared" si="3"/>
        <v>-9.9560000000000173</v>
      </c>
      <c r="L18" s="1"/>
      <c r="M18" s="1"/>
      <c r="N18" s="1"/>
      <c r="O18" s="1">
        <v>19.173999999999982</v>
      </c>
      <c r="P18" s="1">
        <f t="shared" si="4"/>
        <v>25.872399999999999</v>
      </c>
      <c r="Q18" s="5"/>
      <c r="R18" s="5">
        <f t="shared" si="6"/>
        <v>0</v>
      </c>
      <c r="S18" s="5"/>
      <c r="T18" s="5"/>
      <c r="U18" s="1"/>
      <c r="V18" s="1">
        <f t="shared" si="7"/>
        <v>12.257463551893137</v>
      </c>
      <c r="W18" s="1">
        <f t="shared" si="8"/>
        <v>12.257463551893137</v>
      </c>
      <c r="X18" s="1">
        <v>33.464399999999998</v>
      </c>
      <c r="Y18" s="1">
        <v>42.158799999999999</v>
      </c>
      <c r="Z18" s="1">
        <v>37.904000000000003</v>
      </c>
      <c r="AA18" s="1">
        <v>30.895199999999999</v>
      </c>
      <c r="AB18" s="1">
        <v>35.819200000000002</v>
      </c>
      <c r="AC18" s="1">
        <v>37.325800000000001</v>
      </c>
      <c r="AD18" s="1">
        <v>32.414999999999999</v>
      </c>
      <c r="AE18" s="1">
        <v>40.126800000000003</v>
      </c>
      <c r="AF18" s="1">
        <v>40.650599999999997</v>
      </c>
      <c r="AG18" s="1">
        <v>25.205200000000001</v>
      </c>
      <c r="AH18" s="1"/>
      <c r="AI18" s="1">
        <f t="shared" si="9"/>
        <v>0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56</v>
      </c>
      <c r="B19" s="1" t="s">
        <v>36</v>
      </c>
      <c r="C19" s="1">
        <v>1687.047</v>
      </c>
      <c r="D19" s="1">
        <v>662.47699999999998</v>
      </c>
      <c r="E19" s="1">
        <v>1731.4929999999999</v>
      </c>
      <c r="F19" s="1">
        <v>363.20100000000002</v>
      </c>
      <c r="G19" s="7">
        <v>1</v>
      </c>
      <c r="H19" s="1">
        <v>60</v>
      </c>
      <c r="I19" s="1" t="s">
        <v>37</v>
      </c>
      <c r="J19" s="1">
        <v>1747.5139999999999</v>
      </c>
      <c r="K19" s="1">
        <f t="shared" si="3"/>
        <v>-16.020999999999958</v>
      </c>
      <c r="L19" s="1"/>
      <c r="M19" s="1"/>
      <c r="N19" s="1">
        <v>300</v>
      </c>
      <c r="O19" s="1">
        <v>2150</v>
      </c>
      <c r="P19" s="1">
        <f t="shared" si="4"/>
        <v>346.29859999999996</v>
      </c>
      <c r="Q19" s="5">
        <f t="shared" ref="Q19:Q24" si="13">12*P19-O19-N19-F19</f>
        <v>1342.3821999999991</v>
      </c>
      <c r="R19" s="5">
        <f t="shared" si="6"/>
        <v>742.3821999999991</v>
      </c>
      <c r="S19" s="5">
        <v>600</v>
      </c>
      <c r="T19" s="5"/>
      <c r="U19" s="1"/>
      <c r="V19" s="1">
        <f t="shared" si="7"/>
        <v>11.999999999999998</v>
      </c>
      <c r="W19" s="1">
        <f t="shared" si="8"/>
        <v>8.1236279904105881</v>
      </c>
      <c r="X19" s="1">
        <v>360.78919999999999</v>
      </c>
      <c r="Y19" s="1">
        <v>201.49340000000001</v>
      </c>
      <c r="Z19" s="1">
        <v>183.14279999999999</v>
      </c>
      <c r="AA19" s="1">
        <v>203.75579999999999</v>
      </c>
      <c r="AB19" s="1">
        <v>175.55760000000001</v>
      </c>
      <c r="AC19" s="1">
        <v>104.0782</v>
      </c>
      <c r="AD19" s="1">
        <v>104.7696</v>
      </c>
      <c r="AE19" s="1">
        <v>89.594000000000008</v>
      </c>
      <c r="AF19" s="1">
        <v>77.368200000000002</v>
      </c>
      <c r="AG19" s="1">
        <v>77.517200000000003</v>
      </c>
      <c r="AH19" s="1" t="s">
        <v>53</v>
      </c>
      <c r="AI19" s="1">
        <f t="shared" si="9"/>
        <v>742</v>
      </c>
      <c r="AJ19" s="1">
        <f t="shared" si="10"/>
        <v>600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57</v>
      </c>
      <c r="B20" s="1" t="s">
        <v>36</v>
      </c>
      <c r="C20" s="1">
        <v>196.22399999999999</v>
      </c>
      <c r="D20" s="1">
        <v>220.596</v>
      </c>
      <c r="E20" s="1">
        <v>153.779</v>
      </c>
      <c r="F20" s="1">
        <v>177.92400000000001</v>
      </c>
      <c r="G20" s="7">
        <v>1</v>
      </c>
      <c r="H20" s="1">
        <v>60</v>
      </c>
      <c r="I20" s="1" t="s">
        <v>37</v>
      </c>
      <c r="J20" s="1">
        <v>148.64500000000001</v>
      </c>
      <c r="K20" s="1">
        <f t="shared" si="3"/>
        <v>5.1339999999999861</v>
      </c>
      <c r="L20" s="1"/>
      <c r="M20" s="1"/>
      <c r="N20" s="1"/>
      <c r="O20" s="1">
        <v>64.967999999999989</v>
      </c>
      <c r="P20" s="1">
        <f t="shared" si="4"/>
        <v>30.755800000000001</v>
      </c>
      <c r="Q20" s="5">
        <f t="shared" si="13"/>
        <v>126.17760000000007</v>
      </c>
      <c r="R20" s="5">
        <f t="shared" si="6"/>
        <v>126.17760000000007</v>
      </c>
      <c r="S20" s="5"/>
      <c r="T20" s="5"/>
      <c r="U20" s="1"/>
      <c r="V20" s="1">
        <f t="shared" si="7"/>
        <v>12.000000000000002</v>
      </c>
      <c r="W20" s="1">
        <f t="shared" si="8"/>
        <v>7.8974372313514847</v>
      </c>
      <c r="X20" s="1">
        <v>29.4818</v>
      </c>
      <c r="Y20" s="1">
        <v>31.729399999999998</v>
      </c>
      <c r="Z20" s="1">
        <v>29.081600000000002</v>
      </c>
      <c r="AA20" s="1">
        <v>30.193200000000001</v>
      </c>
      <c r="AB20" s="1">
        <v>31.9864</v>
      </c>
      <c r="AC20" s="1">
        <v>24.657800000000002</v>
      </c>
      <c r="AD20" s="1">
        <v>23.1616</v>
      </c>
      <c r="AE20" s="1">
        <v>31.1038</v>
      </c>
      <c r="AF20" s="1">
        <v>31.2422</v>
      </c>
      <c r="AG20" s="1">
        <v>22.851199999999999</v>
      </c>
      <c r="AH20" s="1"/>
      <c r="AI20" s="1">
        <f t="shared" si="9"/>
        <v>126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58</v>
      </c>
      <c r="B21" s="1" t="s">
        <v>36</v>
      </c>
      <c r="C21" s="1">
        <v>2183.0349999999999</v>
      </c>
      <c r="D21" s="1">
        <v>1821.326</v>
      </c>
      <c r="E21" s="1">
        <v>1581.579</v>
      </c>
      <c r="F21" s="1">
        <v>2256.9960000000001</v>
      </c>
      <c r="G21" s="7">
        <v>1</v>
      </c>
      <c r="H21" s="1">
        <v>60</v>
      </c>
      <c r="I21" s="1" t="s">
        <v>37</v>
      </c>
      <c r="J21" s="1">
        <v>1539.904</v>
      </c>
      <c r="K21" s="1">
        <f t="shared" si="3"/>
        <v>41.674999999999955</v>
      </c>
      <c r="L21" s="1"/>
      <c r="M21" s="1"/>
      <c r="N21" s="1">
        <v>500</v>
      </c>
      <c r="O21" s="1">
        <v>255.0440000000003</v>
      </c>
      <c r="P21" s="1">
        <f t="shared" si="4"/>
        <v>316.31579999999997</v>
      </c>
      <c r="Q21" s="5">
        <f t="shared" si="13"/>
        <v>783.74959999999919</v>
      </c>
      <c r="R21" s="5">
        <f t="shared" si="6"/>
        <v>483.74959999999919</v>
      </c>
      <c r="S21" s="5">
        <v>300</v>
      </c>
      <c r="T21" s="5"/>
      <c r="U21" s="1"/>
      <c r="V21" s="1">
        <f t="shared" si="7"/>
        <v>12</v>
      </c>
      <c r="W21" s="1">
        <f t="shared" si="8"/>
        <v>9.5222559227202712</v>
      </c>
      <c r="X21" s="1">
        <v>328.11860000000001</v>
      </c>
      <c r="Y21" s="1">
        <v>353.93239999999997</v>
      </c>
      <c r="Z21" s="1">
        <v>340.738</v>
      </c>
      <c r="AA21" s="1">
        <v>321.60000000000002</v>
      </c>
      <c r="AB21" s="1">
        <v>320.90600000000001</v>
      </c>
      <c r="AC21" s="1">
        <v>321.75040000000001</v>
      </c>
      <c r="AD21" s="1">
        <v>322.75220000000002</v>
      </c>
      <c r="AE21" s="1">
        <v>333.53719999999998</v>
      </c>
      <c r="AF21" s="1">
        <v>336.66559999999998</v>
      </c>
      <c r="AG21" s="1">
        <v>316.15780000000001</v>
      </c>
      <c r="AH21" s="1" t="s">
        <v>59</v>
      </c>
      <c r="AI21" s="1">
        <f t="shared" si="9"/>
        <v>484</v>
      </c>
      <c r="AJ21" s="1">
        <f t="shared" si="10"/>
        <v>300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61</v>
      </c>
      <c r="B22" s="1" t="s">
        <v>36</v>
      </c>
      <c r="C22" s="1">
        <v>324.98899999999998</v>
      </c>
      <c r="D22" s="1">
        <v>374.29599999999999</v>
      </c>
      <c r="E22" s="1">
        <v>300.92</v>
      </c>
      <c r="F22" s="1">
        <v>360.62900000000002</v>
      </c>
      <c r="G22" s="7">
        <v>1</v>
      </c>
      <c r="H22" s="1">
        <v>60</v>
      </c>
      <c r="I22" s="1" t="s">
        <v>37</v>
      </c>
      <c r="J22" s="1">
        <v>300.32</v>
      </c>
      <c r="K22" s="1">
        <f t="shared" si="3"/>
        <v>0.60000000000002274</v>
      </c>
      <c r="L22" s="1"/>
      <c r="M22" s="1"/>
      <c r="N22" s="1"/>
      <c r="O22" s="1">
        <v>218.8299999999999</v>
      </c>
      <c r="P22" s="1">
        <f t="shared" si="4"/>
        <v>60.184000000000005</v>
      </c>
      <c r="Q22" s="5">
        <f t="shared" si="13"/>
        <v>142.74900000000014</v>
      </c>
      <c r="R22" s="5">
        <f t="shared" si="6"/>
        <v>142.74900000000014</v>
      </c>
      <c r="S22" s="5"/>
      <c r="T22" s="5"/>
      <c r="U22" s="1"/>
      <c r="V22" s="1">
        <f t="shared" si="7"/>
        <v>12</v>
      </c>
      <c r="W22" s="1">
        <f t="shared" si="8"/>
        <v>9.6281237538216118</v>
      </c>
      <c r="X22" s="1">
        <v>63.745399999999997</v>
      </c>
      <c r="Y22" s="1">
        <v>61.622199999999999</v>
      </c>
      <c r="Z22" s="1">
        <v>57.497</v>
      </c>
      <c r="AA22" s="1">
        <v>55.708599999999997</v>
      </c>
      <c r="AB22" s="1">
        <v>60.301400000000001</v>
      </c>
      <c r="AC22" s="1">
        <v>68.316000000000003</v>
      </c>
      <c r="AD22" s="1">
        <v>68.588400000000007</v>
      </c>
      <c r="AE22" s="1">
        <v>77.353200000000001</v>
      </c>
      <c r="AF22" s="1">
        <v>76.598399999999998</v>
      </c>
      <c r="AG22" s="1">
        <v>59.627800000000001</v>
      </c>
      <c r="AH22" s="1"/>
      <c r="AI22" s="1">
        <f t="shared" si="9"/>
        <v>143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62</v>
      </c>
      <c r="B23" s="1" t="s">
        <v>36</v>
      </c>
      <c r="C23" s="1">
        <v>675.44500000000005</v>
      </c>
      <c r="D23" s="1">
        <v>517.64300000000003</v>
      </c>
      <c r="E23" s="1">
        <v>601.86099999999999</v>
      </c>
      <c r="F23" s="1">
        <v>527.95500000000004</v>
      </c>
      <c r="G23" s="7">
        <v>1</v>
      </c>
      <c r="H23" s="1">
        <v>60</v>
      </c>
      <c r="I23" s="1" t="s">
        <v>37</v>
      </c>
      <c r="J23" s="1">
        <v>582.35400000000004</v>
      </c>
      <c r="K23" s="1">
        <f t="shared" si="3"/>
        <v>19.506999999999948</v>
      </c>
      <c r="L23" s="1"/>
      <c r="M23" s="1"/>
      <c r="N23" s="1"/>
      <c r="O23" s="1">
        <v>550</v>
      </c>
      <c r="P23" s="1">
        <f t="shared" si="4"/>
        <v>120.37219999999999</v>
      </c>
      <c r="Q23" s="5">
        <f t="shared" si="13"/>
        <v>366.51139999999975</v>
      </c>
      <c r="R23" s="5">
        <f t="shared" si="6"/>
        <v>266.51139999999975</v>
      </c>
      <c r="S23" s="5">
        <v>100</v>
      </c>
      <c r="T23" s="5"/>
      <c r="U23" s="1"/>
      <c r="V23" s="1">
        <f t="shared" si="7"/>
        <v>11.999999999999998</v>
      </c>
      <c r="W23" s="1">
        <f t="shared" si="8"/>
        <v>8.955182342766852</v>
      </c>
      <c r="X23" s="1">
        <v>121.7038</v>
      </c>
      <c r="Y23" s="1">
        <v>102.2968</v>
      </c>
      <c r="Z23" s="1">
        <v>102.8492</v>
      </c>
      <c r="AA23" s="1">
        <v>96.789599999999993</v>
      </c>
      <c r="AB23" s="1">
        <v>89.803399999999996</v>
      </c>
      <c r="AC23" s="1">
        <v>55.444000000000003</v>
      </c>
      <c r="AD23" s="1">
        <v>53.4664</v>
      </c>
      <c r="AE23" s="1">
        <v>55.462200000000003</v>
      </c>
      <c r="AF23" s="1">
        <v>56.2866</v>
      </c>
      <c r="AG23" s="1">
        <v>44.596200000000003</v>
      </c>
      <c r="AH23" s="1" t="s">
        <v>53</v>
      </c>
      <c r="AI23" s="1">
        <f t="shared" si="9"/>
        <v>267</v>
      </c>
      <c r="AJ23" s="1">
        <f t="shared" si="10"/>
        <v>100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63</v>
      </c>
      <c r="B24" s="1" t="s">
        <v>36</v>
      </c>
      <c r="C24" s="1">
        <v>441.51</v>
      </c>
      <c r="D24" s="1">
        <v>232.69399999999999</v>
      </c>
      <c r="E24" s="1">
        <v>344.976</v>
      </c>
      <c r="F24" s="1">
        <v>286.39999999999998</v>
      </c>
      <c r="G24" s="7">
        <v>1</v>
      </c>
      <c r="H24" s="1">
        <v>60</v>
      </c>
      <c r="I24" s="1" t="s">
        <v>37</v>
      </c>
      <c r="J24" s="1">
        <v>327.93</v>
      </c>
      <c r="K24" s="1">
        <f t="shared" si="3"/>
        <v>17.045999999999992</v>
      </c>
      <c r="L24" s="1"/>
      <c r="M24" s="1"/>
      <c r="N24" s="1"/>
      <c r="O24" s="1">
        <v>263.16699999999997</v>
      </c>
      <c r="P24" s="1">
        <f t="shared" si="4"/>
        <v>68.995199999999997</v>
      </c>
      <c r="Q24" s="5">
        <f t="shared" si="13"/>
        <v>278.37540000000001</v>
      </c>
      <c r="R24" s="5">
        <f t="shared" si="6"/>
        <v>178.37540000000001</v>
      </c>
      <c r="S24" s="5">
        <v>100</v>
      </c>
      <c r="T24" s="5"/>
      <c r="U24" s="1"/>
      <c r="V24" s="1">
        <f t="shared" si="7"/>
        <v>12</v>
      </c>
      <c r="W24" s="1">
        <f t="shared" si="8"/>
        <v>7.9652932377904557</v>
      </c>
      <c r="X24" s="1">
        <v>65.307600000000008</v>
      </c>
      <c r="Y24" s="1">
        <v>59.878200000000007</v>
      </c>
      <c r="Z24" s="1">
        <v>56.5244</v>
      </c>
      <c r="AA24" s="1">
        <v>88.644000000000005</v>
      </c>
      <c r="AB24" s="1">
        <v>105.3716</v>
      </c>
      <c r="AC24" s="1">
        <v>142.78639999999999</v>
      </c>
      <c r="AD24" s="1">
        <v>135.4504</v>
      </c>
      <c r="AE24" s="1">
        <v>139.767</v>
      </c>
      <c r="AF24" s="1">
        <v>143.91560000000001</v>
      </c>
      <c r="AG24" s="1">
        <v>126.2788</v>
      </c>
      <c r="AH24" s="1" t="s">
        <v>44</v>
      </c>
      <c r="AI24" s="1">
        <f t="shared" si="9"/>
        <v>178</v>
      </c>
      <c r="AJ24" s="1">
        <f t="shared" si="10"/>
        <v>100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64</v>
      </c>
      <c r="B25" s="1" t="s">
        <v>36</v>
      </c>
      <c r="C25" s="1">
        <v>414.32100000000003</v>
      </c>
      <c r="D25" s="1">
        <v>272.44799999999998</v>
      </c>
      <c r="E25" s="1">
        <v>330.56900000000002</v>
      </c>
      <c r="F25" s="1">
        <v>303.19299999999998</v>
      </c>
      <c r="G25" s="7">
        <v>1</v>
      </c>
      <c r="H25" s="1">
        <v>30</v>
      </c>
      <c r="I25" s="1" t="s">
        <v>37</v>
      </c>
      <c r="J25" s="1">
        <v>335.81400000000002</v>
      </c>
      <c r="K25" s="1">
        <f t="shared" si="3"/>
        <v>-5.2450000000000045</v>
      </c>
      <c r="L25" s="1"/>
      <c r="M25" s="1"/>
      <c r="N25" s="1"/>
      <c r="O25" s="1">
        <v>247.02199999999999</v>
      </c>
      <c r="P25" s="1">
        <f t="shared" si="4"/>
        <v>66.113799999999998</v>
      </c>
      <c r="Q25" s="5">
        <f t="shared" ref="Q25:Q30" si="14">11*P25-O25-N25-F25</f>
        <v>177.03680000000003</v>
      </c>
      <c r="R25" s="5">
        <f t="shared" si="6"/>
        <v>177.03680000000003</v>
      </c>
      <c r="S25" s="5"/>
      <c r="T25" s="5"/>
      <c r="U25" s="1"/>
      <c r="V25" s="1">
        <f t="shared" si="7"/>
        <v>11</v>
      </c>
      <c r="W25" s="1">
        <f t="shared" si="8"/>
        <v>8.3222413474947725</v>
      </c>
      <c r="X25" s="1">
        <v>62.116799999999998</v>
      </c>
      <c r="Y25" s="1">
        <v>58.946399999999997</v>
      </c>
      <c r="Z25" s="1">
        <v>66.606999999999999</v>
      </c>
      <c r="AA25" s="1">
        <v>60.758799999999987</v>
      </c>
      <c r="AB25" s="1">
        <v>54.522799999999997</v>
      </c>
      <c r="AC25" s="1">
        <v>58.6066</v>
      </c>
      <c r="AD25" s="1">
        <v>58.626600000000003</v>
      </c>
      <c r="AE25" s="1">
        <v>62.597000000000001</v>
      </c>
      <c r="AF25" s="1">
        <v>62.934600000000003</v>
      </c>
      <c r="AG25" s="1">
        <v>58.159400000000012</v>
      </c>
      <c r="AH25" s="1"/>
      <c r="AI25" s="1">
        <f t="shared" si="9"/>
        <v>177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65</v>
      </c>
      <c r="B26" s="1" t="s">
        <v>36</v>
      </c>
      <c r="C26" s="1">
        <v>252.161</v>
      </c>
      <c r="D26" s="1">
        <v>319.56099999999998</v>
      </c>
      <c r="E26" s="1">
        <v>254.102</v>
      </c>
      <c r="F26" s="1">
        <v>197.83699999999999</v>
      </c>
      <c r="G26" s="7">
        <v>1</v>
      </c>
      <c r="H26" s="1">
        <v>30</v>
      </c>
      <c r="I26" s="1" t="s">
        <v>37</v>
      </c>
      <c r="J26" s="1">
        <v>262.14499999999998</v>
      </c>
      <c r="K26" s="1">
        <f t="shared" si="3"/>
        <v>-8.0429999999999779</v>
      </c>
      <c r="L26" s="1"/>
      <c r="M26" s="1"/>
      <c r="N26" s="1"/>
      <c r="O26" s="1">
        <v>336.04199999999997</v>
      </c>
      <c r="P26" s="1">
        <f t="shared" si="4"/>
        <v>50.820399999999999</v>
      </c>
      <c r="Q26" s="5">
        <f t="shared" si="14"/>
        <v>25.145400000000052</v>
      </c>
      <c r="R26" s="5">
        <f t="shared" si="6"/>
        <v>25.145400000000052</v>
      </c>
      <c r="S26" s="5"/>
      <c r="T26" s="5"/>
      <c r="U26" s="1"/>
      <c r="V26" s="1">
        <f t="shared" si="7"/>
        <v>11</v>
      </c>
      <c r="W26" s="1">
        <f t="shared" si="8"/>
        <v>10.505210506017267</v>
      </c>
      <c r="X26" s="1">
        <v>59.492600000000003</v>
      </c>
      <c r="Y26" s="1">
        <v>44.788600000000002</v>
      </c>
      <c r="Z26" s="1">
        <v>38.182200000000002</v>
      </c>
      <c r="AA26" s="1">
        <v>41.280799999999999</v>
      </c>
      <c r="AB26" s="1">
        <v>40.925600000000003</v>
      </c>
      <c r="AC26" s="1">
        <v>44.489199999999997</v>
      </c>
      <c r="AD26" s="1">
        <v>46.191600000000001</v>
      </c>
      <c r="AE26" s="1">
        <v>48.304600000000001</v>
      </c>
      <c r="AF26" s="1">
        <v>46.282600000000002</v>
      </c>
      <c r="AG26" s="1">
        <v>24.502800000000001</v>
      </c>
      <c r="AH26" s="1"/>
      <c r="AI26" s="1">
        <f t="shared" si="9"/>
        <v>25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66</v>
      </c>
      <c r="B27" s="1" t="s">
        <v>36</v>
      </c>
      <c r="C27" s="1">
        <v>538.50900000000001</v>
      </c>
      <c r="D27" s="1">
        <v>1114.2719999999999</v>
      </c>
      <c r="E27" s="1">
        <v>490.423</v>
      </c>
      <c r="F27" s="1">
        <v>759.6</v>
      </c>
      <c r="G27" s="7">
        <v>1</v>
      </c>
      <c r="H27" s="1">
        <v>30</v>
      </c>
      <c r="I27" s="1" t="s">
        <v>37</v>
      </c>
      <c r="J27" s="1">
        <v>516.03899999999999</v>
      </c>
      <c r="K27" s="1">
        <f t="shared" si="3"/>
        <v>-25.615999999999985</v>
      </c>
      <c r="L27" s="1"/>
      <c r="M27" s="1"/>
      <c r="N27" s="1"/>
      <c r="O27" s="1">
        <v>222.83499999999989</v>
      </c>
      <c r="P27" s="1">
        <f t="shared" si="4"/>
        <v>98.084599999999995</v>
      </c>
      <c r="Q27" s="5">
        <f t="shared" si="14"/>
        <v>96.495599999999968</v>
      </c>
      <c r="R27" s="5">
        <f t="shared" si="6"/>
        <v>96.495599999999968</v>
      </c>
      <c r="S27" s="5"/>
      <c r="T27" s="5"/>
      <c r="U27" s="1"/>
      <c r="V27" s="1">
        <f t="shared" si="7"/>
        <v>11</v>
      </c>
      <c r="W27" s="1">
        <f t="shared" si="8"/>
        <v>10.016200300556866</v>
      </c>
      <c r="X27" s="1">
        <v>107.4502</v>
      </c>
      <c r="Y27" s="1">
        <v>113.1598</v>
      </c>
      <c r="Z27" s="1">
        <v>108.29819999999999</v>
      </c>
      <c r="AA27" s="1">
        <v>96.352599999999995</v>
      </c>
      <c r="AB27" s="1">
        <v>90.200599999999994</v>
      </c>
      <c r="AC27" s="1">
        <v>86.220600000000005</v>
      </c>
      <c r="AD27" s="1">
        <v>89.532399999999996</v>
      </c>
      <c r="AE27" s="1">
        <v>98.363199999999992</v>
      </c>
      <c r="AF27" s="1">
        <v>94.551000000000002</v>
      </c>
      <c r="AG27" s="1">
        <v>84.565599999999989</v>
      </c>
      <c r="AH27" s="1"/>
      <c r="AI27" s="1">
        <f t="shared" si="9"/>
        <v>96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67</v>
      </c>
      <c r="B28" s="1" t="s">
        <v>36</v>
      </c>
      <c r="C28" s="1">
        <v>12.641999999999999</v>
      </c>
      <c r="D28" s="1">
        <v>113.741</v>
      </c>
      <c r="E28" s="1">
        <v>20.742999999999999</v>
      </c>
      <c r="F28" s="1">
        <v>62.472000000000001</v>
      </c>
      <c r="G28" s="7">
        <v>1</v>
      </c>
      <c r="H28" s="1">
        <v>45</v>
      </c>
      <c r="I28" s="1" t="s">
        <v>37</v>
      </c>
      <c r="J28" s="1">
        <v>45.277000000000001</v>
      </c>
      <c r="K28" s="1">
        <f t="shared" si="3"/>
        <v>-24.534000000000002</v>
      </c>
      <c r="L28" s="1"/>
      <c r="M28" s="1"/>
      <c r="N28" s="1"/>
      <c r="O28" s="1">
        <v>0</v>
      </c>
      <c r="P28" s="1">
        <f t="shared" si="4"/>
        <v>4.1486000000000001</v>
      </c>
      <c r="Q28" s="5"/>
      <c r="R28" s="5">
        <f t="shared" si="6"/>
        <v>0</v>
      </c>
      <c r="S28" s="5"/>
      <c r="T28" s="5"/>
      <c r="U28" s="1"/>
      <c r="V28" s="1">
        <f t="shared" si="7"/>
        <v>15.058573976763245</v>
      </c>
      <c r="W28" s="1">
        <f t="shared" si="8"/>
        <v>15.058573976763245</v>
      </c>
      <c r="X28" s="1">
        <v>10.3094</v>
      </c>
      <c r="Y28" s="1">
        <v>13.244999999999999</v>
      </c>
      <c r="Z28" s="1">
        <v>6.2064000000000004</v>
      </c>
      <c r="AA28" s="1">
        <v>4.8473999999999986</v>
      </c>
      <c r="AB28" s="1">
        <v>5.6475999999999997</v>
      </c>
      <c r="AC28" s="1">
        <v>12.5212</v>
      </c>
      <c r="AD28" s="1">
        <v>12.3698</v>
      </c>
      <c r="AE28" s="1">
        <v>7.0278000000000009</v>
      </c>
      <c r="AF28" s="1">
        <v>6.2195999999999998</v>
      </c>
      <c r="AG28" s="1">
        <v>8.6</v>
      </c>
      <c r="AH28" s="1" t="s">
        <v>68</v>
      </c>
      <c r="AI28" s="1">
        <f t="shared" si="9"/>
        <v>0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36</v>
      </c>
      <c r="C29" s="1">
        <v>46.06</v>
      </c>
      <c r="D29" s="1">
        <v>71.037000000000006</v>
      </c>
      <c r="E29" s="1">
        <v>17.460999999999999</v>
      </c>
      <c r="F29" s="1">
        <v>82.49</v>
      </c>
      <c r="G29" s="7">
        <v>1</v>
      </c>
      <c r="H29" s="1">
        <v>40</v>
      </c>
      <c r="I29" s="1" t="s">
        <v>37</v>
      </c>
      <c r="J29" s="1">
        <v>15.65</v>
      </c>
      <c r="K29" s="1">
        <f t="shared" si="3"/>
        <v>1.8109999999999982</v>
      </c>
      <c r="L29" s="1"/>
      <c r="M29" s="1"/>
      <c r="N29" s="1"/>
      <c r="O29" s="1">
        <v>0</v>
      </c>
      <c r="P29" s="1">
        <f t="shared" si="4"/>
        <v>3.4921999999999995</v>
      </c>
      <c r="Q29" s="5"/>
      <c r="R29" s="5">
        <f t="shared" si="6"/>
        <v>0</v>
      </c>
      <c r="S29" s="5"/>
      <c r="T29" s="5"/>
      <c r="U29" s="1"/>
      <c r="V29" s="1">
        <f t="shared" si="7"/>
        <v>23.621212988946798</v>
      </c>
      <c r="W29" s="1">
        <f t="shared" si="8"/>
        <v>23.621212988946798</v>
      </c>
      <c r="X29" s="1">
        <v>7.0004000000000008</v>
      </c>
      <c r="Y29" s="1">
        <v>8.7409999999999997</v>
      </c>
      <c r="Z29" s="1">
        <v>4.9917999999999996</v>
      </c>
      <c r="AA29" s="1">
        <v>4.0863999999999994</v>
      </c>
      <c r="AB29" s="1">
        <v>7.9682000000000004</v>
      </c>
      <c r="AC29" s="1">
        <v>5.2050000000000001</v>
      </c>
      <c r="AD29" s="1">
        <v>1.3064</v>
      </c>
      <c r="AE29" s="1">
        <v>9.4156000000000013</v>
      </c>
      <c r="AF29" s="1">
        <v>9.418000000000001</v>
      </c>
      <c r="AG29" s="1">
        <v>3.7477999999999998</v>
      </c>
      <c r="AH29" s="18" t="s">
        <v>148</v>
      </c>
      <c r="AI29" s="1">
        <f t="shared" si="9"/>
        <v>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36</v>
      </c>
      <c r="C30" s="1">
        <v>248.715</v>
      </c>
      <c r="D30" s="1">
        <v>296.63</v>
      </c>
      <c r="E30" s="1">
        <v>235.404</v>
      </c>
      <c r="F30" s="1">
        <v>260.51600000000002</v>
      </c>
      <c r="G30" s="7">
        <v>1</v>
      </c>
      <c r="H30" s="1">
        <v>30</v>
      </c>
      <c r="I30" s="1" t="s">
        <v>37</v>
      </c>
      <c r="J30" s="1">
        <v>218.15</v>
      </c>
      <c r="K30" s="1">
        <f t="shared" si="3"/>
        <v>17.253999999999991</v>
      </c>
      <c r="L30" s="1"/>
      <c r="M30" s="1"/>
      <c r="N30" s="1"/>
      <c r="O30" s="1">
        <v>140.59800000000001</v>
      </c>
      <c r="P30" s="1">
        <f t="shared" si="4"/>
        <v>47.080799999999996</v>
      </c>
      <c r="Q30" s="5">
        <f t="shared" si="14"/>
        <v>116.77479999999991</v>
      </c>
      <c r="R30" s="5">
        <f t="shared" si="6"/>
        <v>116.77479999999991</v>
      </c>
      <c r="S30" s="5"/>
      <c r="T30" s="5"/>
      <c r="U30" s="1"/>
      <c r="V30" s="1">
        <f t="shared" si="7"/>
        <v>11</v>
      </c>
      <c r="W30" s="1">
        <f t="shared" si="8"/>
        <v>8.5196938029940039</v>
      </c>
      <c r="X30" s="1">
        <v>47.270400000000002</v>
      </c>
      <c r="Y30" s="1">
        <v>46.553800000000003</v>
      </c>
      <c r="Z30" s="1">
        <v>47.003799999999998</v>
      </c>
      <c r="AA30" s="1">
        <v>38.9238</v>
      </c>
      <c r="AB30" s="1">
        <v>38.220199999999998</v>
      </c>
      <c r="AC30" s="1">
        <v>41.783799999999999</v>
      </c>
      <c r="AD30" s="1">
        <v>42.180199999999999</v>
      </c>
      <c r="AE30" s="1">
        <v>46.094999999999999</v>
      </c>
      <c r="AF30" s="1">
        <v>45.587400000000002</v>
      </c>
      <c r="AG30" s="1">
        <v>39.004399999999997</v>
      </c>
      <c r="AH30" s="1"/>
      <c r="AI30" s="1">
        <f t="shared" si="9"/>
        <v>117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4" t="s">
        <v>71</v>
      </c>
      <c r="B31" s="14" t="s">
        <v>36</v>
      </c>
      <c r="C31" s="14">
        <v>1.732</v>
      </c>
      <c r="D31" s="14">
        <v>8.3000000000000004E-2</v>
      </c>
      <c r="E31" s="14">
        <v>1.8149999999999999</v>
      </c>
      <c r="F31" s="14"/>
      <c r="G31" s="15">
        <v>0</v>
      </c>
      <c r="H31" s="14">
        <v>50</v>
      </c>
      <c r="I31" s="14" t="s">
        <v>37</v>
      </c>
      <c r="J31" s="14">
        <v>1.7</v>
      </c>
      <c r="K31" s="14">
        <f t="shared" si="3"/>
        <v>0.11499999999999999</v>
      </c>
      <c r="L31" s="14"/>
      <c r="M31" s="14"/>
      <c r="N31" s="14"/>
      <c r="O31" s="14">
        <v>0</v>
      </c>
      <c r="P31" s="14">
        <f t="shared" si="4"/>
        <v>0.36299999999999999</v>
      </c>
      <c r="Q31" s="16"/>
      <c r="R31" s="5">
        <f t="shared" si="6"/>
        <v>0</v>
      </c>
      <c r="S31" s="16"/>
      <c r="T31" s="16"/>
      <c r="U31" s="14"/>
      <c r="V31" s="14">
        <f t="shared" si="7"/>
        <v>0</v>
      </c>
      <c r="W31" s="14">
        <f t="shared" si="8"/>
        <v>0</v>
      </c>
      <c r="X31" s="14">
        <v>0.36299999999999999</v>
      </c>
      <c r="Y31" s="14">
        <v>0.53700000000000003</v>
      </c>
      <c r="Z31" s="14">
        <v>0.90100000000000002</v>
      </c>
      <c r="AA31" s="14">
        <v>1.2712000000000001</v>
      </c>
      <c r="AB31" s="14">
        <v>0.9071999999999999</v>
      </c>
      <c r="AC31" s="14">
        <v>-0.17879999999999999</v>
      </c>
      <c r="AD31" s="14">
        <v>-0.17879999999999999</v>
      </c>
      <c r="AE31" s="14">
        <v>0</v>
      </c>
      <c r="AF31" s="14">
        <v>0.35880000000000001</v>
      </c>
      <c r="AG31" s="14">
        <v>1.0751999999999999</v>
      </c>
      <c r="AH31" s="14" t="s">
        <v>50</v>
      </c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36</v>
      </c>
      <c r="C32" s="1">
        <v>14.587</v>
      </c>
      <c r="D32" s="1"/>
      <c r="E32" s="1">
        <v>4.6559999999999997</v>
      </c>
      <c r="F32" s="1">
        <v>9.0020000000000007</v>
      </c>
      <c r="G32" s="7">
        <v>1</v>
      </c>
      <c r="H32" s="1">
        <v>50</v>
      </c>
      <c r="I32" s="1" t="s">
        <v>37</v>
      </c>
      <c r="J32" s="1">
        <v>4.3</v>
      </c>
      <c r="K32" s="1">
        <f t="shared" si="3"/>
        <v>0.35599999999999987</v>
      </c>
      <c r="L32" s="1"/>
      <c r="M32" s="1"/>
      <c r="N32" s="1"/>
      <c r="O32" s="1">
        <v>0</v>
      </c>
      <c r="P32" s="1">
        <f t="shared" si="4"/>
        <v>0.93119999999999992</v>
      </c>
      <c r="Q32" s="5"/>
      <c r="R32" s="5">
        <f t="shared" si="6"/>
        <v>0</v>
      </c>
      <c r="S32" s="5"/>
      <c r="T32" s="5"/>
      <c r="U32" s="1"/>
      <c r="V32" s="1">
        <f t="shared" si="7"/>
        <v>9.6670962199312722</v>
      </c>
      <c r="W32" s="1">
        <f t="shared" si="8"/>
        <v>9.6670962199312722</v>
      </c>
      <c r="X32" s="1">
        <v>0.93119999999999992</v>
      </c>
      <c r="Y32" s="1">
        <v>0.5504</v>
      </c>
      <c r="Z32" s="1">
        <v>0.92739999999999989</v>
      </c>
      <c r="AA32" s="1">
        <v>2.0535999999999999</v>
      </c>
      <c r="AB32" s="1">
        <v>1.4934000000000001</v>
      </c>
      <c r="AC32" s="1">
        <v>-0.32700000000000001</v>
      </c>
      <c r="AD32" s="1">
        <v>-0.14380000000000001</v>
      </c>
      <c r="AE32" s="1">
        <v>1.6437999999999999</v>
      </c>
      <c r="AF32" s="1">
        <v>1.8266</v>
      </c>
      <c r="AG32" s="1">
        <v>0.91460000000000008</v>
      </c>
      <c r="AH32" s="18" t="s">
        <v>149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42</v>
      </c>
      <c r="C33" s="1">
        <v>1801</v>
      </c>
      <c r="D33" s="1">
        <v>2617</v>
      </c>
      <c r="E33" s="1">
        <v>2055</v>
      </c>
      <c r="F33" s="1">
        <v>1918</v>
      </c>
      <c r="G33" s="7">
        <v>0.4</v>
      </c>
      <c r="H33" s="1">
        <v>45</v>
      </c>
      <c r="I33" s="1" t="s">
        <v>37</v>
      </c>
      <c r="J33" s="1">
        <v>2103</v>
      </c>
      <c r="K33" s="1">
        <f t="shared" si="3"/>
        <v>-48</v>
      </c>
      <c r="L33" s="1"/>
      <c r="M33" s="1"/>
      <c r="N33" s="1"/>
      <c r="O33" s="1">
        <v>1429</v>
      </c>
      <c r="P33" s="1">
        <f t="shared" si="4"/>
        <v>411</v>
      </c>
      <c r="Q33" s="5">
        <f t="shared" ref="Q33:Q43" si="15">11*P33-O33-N33-F33</f>
        <v>1174</v>
      </c>
      <c r="R33" s="5">
        <f t="shared" si="6"/>
        <v>674</v>
      </c>
      <c r="S33" s="5">
        <v>500</v>
      </c>
      <c r="T33" s="5"/>
      <c r="U33" s="1"/>
      <c r="V33" s="1">
        <f t="shared" si="7"/>
        <v>11</v>
      </c>
      <c r="W33" s="1">
        <f t="shared" si="8"/>
        <v>8.1435523114355224</v>
      </c>
      <c r="X33" s="1">
        <v>393.4</v>
      </c>
      <c r="Y33" s="1">
        <v>375</v>
      </c>
      <c r="Z33" s="1">
        <v>371.2</v>
      </c>
      <c r="AA33" s="1">
        <v>419.4</v>
      </c>
      <c r="AB33" s="1">
        <v>439</v>
      </c>
      <c r="AC33" s="1">
        <v>436.8</v>
      </c>
      <c r="AD33" s="1">
        <v>429</v>
      </c>
      <c r="AE33" s="1">
        <v>462.4</v>
      </c>
      <c r="AF33" s="1">
        <v>437.4</v>
      </c>
      <c r="AG33" s="1">
        <v>359.77600000000001</v>
      </c>
      <c r="AH33" s="1" t="s">
        <v>74</v>
      </c>
      <c r="AI33" s="1">
        <f t="shared" si="9"/>
        <v>270</v>
      </c>
      <c r="AJ33" s="1">
        <f t="shared" si="10"/>
        <v>200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75</v>
      </c>
      <c r="B34" s="1" t="s">
        <v>42</v>
      </c>
      <c r="C34" s="1">
        <v>618</v>
      </c>
      <c r="D34" s="1">
        <v>1395</v>
      </c>
      <c r="E34" s="1">
        <v>412</v>
      </c>
      <c r="F34" s="1">
        <v>725</v>
      </c>
      <c r="G34" s="7">
        <v>0.45</v>
      </c>
      <c r="H34" s="1">
        <v>50</v>
      </c>
      <c r="I34" s="1" t="s">
        <v>37</v>
      </c>
      <c r="J34" s="1">
        <v>415</v>
      </c>
      <c r="K34" s="1">
        <f t="shared" si="3"/>
        <v>-3</v>
      </c>
      <c r="L34" s="1"/>
      <c r="M34" s="1"/>
      <c r="N34" s="1"/>
      <c r="O34" s="1">
        <v>0</v>
      </c>
      <c r="P34" s="1">
        <f t="shared" si="4"/>
        <v>82.4</v>
      </c>
      <c r="Q34" s="5">
        <f t="shared" si="15"/>
        <v>181.40000000000009</v>
      </c>
      <c r="R34" s="5">
        <f t="shared" si="6"/>
        <v>181.40000000000009</v>
      </c>
      <c r="S34" s="5"/>
      <c r="T34" s="5"/>
      <c r="U34" s="1"/>
      <c r="V34" s="1">
        <f t="shared" si="7"/>
        <v>11</v>
      </c>
      <c r="W34" s="1">
        <f t="shared" si="8"/>
        <v>8.7985436893203879</v>
      </c>
      <c r="X34" s="1">
        <v>82.2</v>
      </c>
      <c r="Y34" s="1">
        <v>103.6</v>
      </c>
      <c r="Z34" s="1">
        <v>107.2</v>
      </c>
      <c r="AA34" s="1">
        <v>88.8</v>
      </c>
      <c r="AB34" s="1">
        <v>100.2</v>
      </c>
      <c r="AC34" s="1">
        <v>106.8</v>
      </c>
      <c r="AD34" s="1">
        <v>121.8</v>
      </c>
      <c r="AE34" s="1">
        <v>128.12299999999999</v>
      </c>
      <c r="AF34" s="1">
        <v>102.123</v>
      </c>
      <c r="AG34" s="1">
        <v>98.2</v>
      </c>
      <c r="AH34" s="1" t="s">
        <v>38</v>
      </c>
      <c r="AI34" s="1">
        <f t="shared" si="9"/>
        <v>82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42</v>
      </c>
      <c r="C35" s="1">
        <v>1510</v>
      </c>
      <c r="D35" s="1">
        <v>3387</v>
      </c>
      <c r="E35" s="1">
        <v>1865</v>
      </c>
      <c r="F35" s="1">
        <v>1827</v>
      </c>
      <c r="G35" s="7">
        <v>0.4</v>
      </c>
      <c r="H35" s="1">
        <v>45</v>
      </c>
      <c r="I35" s="1" t="s">
        <v>37</v>
      </c>
      <c r="J35" s="1">
        <v>1916</v>
      </c>
      <c r="K35" s="1">
        <f t="shared" si="3"/>
        <v>-51</v>
      </c>
      <c r="L35" s="1"/>
      <c r="M35" s="1"/>
      <c r="N35" s="1"/>
      <c r="O35" s="1">
        <v>1274</v>
      </c>
      <c r="P35" s="1">
        <f t="shared" si="4"/>
        <v>373</v>
      </c>
      <c r="Q35" s="5">
        <f t="shared" si="15"/>
        <v>1002</v>
      </c>
      <c r="R35" s="5">
        <f t="shared" si="6"/>
        <v>552</v>
      </c>
      <c r="S35" s="5">
        <v>450</v>
      </c>
      <c r="T35" s="5"/>
      <c r="U35" s="1"/>
      <c r="V35" s="1">
        <f t="shared" si="7"/>
        <v>11</v>
      </c>
      <c r="W35" s="1">
        <f t="shared" si="8"/>
        <v>8.3136729222520103</v>
      </c>
      <c r="X35" s="1">
        <v>364.4</v>
      </c>
      <c r="Y35" s="1">
        <v>353</v>
      </c>
      <c r="Z35" s="1">
        <v>343.8</v>
      </c>
      <c r="AA35" s="1">
        <v>370.2</v>
      </c>
      <c r="AB35" s="1">
        <v>399.6</v>
      </c>
      <c r="AC35" s="1">
        <v>417.2</v>
      </c>
      <c r="AD35" s="1">
        <v>396.4</v>
      </c>
      <c r="AE35" s="1">
        <v>409.4</v>
      </c>
      <c r="AF35" s="1">
        <v>396.8</v>
      </c>
      <c r="AG35" s="1">
        <v>336</v>
      </c>
      <c r="AH35" s="1" t="s">
        <v>74</v>
      </c>
      <c r="AI35" s="1">
        <f t="shared" si="9"/>
        <v>221</v>
      </c>
      <c r="AJ35" s="1">
        <f t="shared" si="10"/>
        <v>180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36</v>
      </c>
      <c r="C36" s="1">
        <v>700.76599999999996</v>
      </c>
      <c r="D36" s="1">
        <v>885.14</v>
      </c>
      <c r="E36" s="1">
        <v>686.452</v>
      </c>
      <c r="F36" s="1">
        <v>726.88599999999997</v>
      </c>
      <c r="G36" s="7">
        <v>1</v>
      </c>
      <c r="H36" s="1">
        <v>45</v>
      </c>
      <c r="I36" s="1" t="s">
        <v>37</v>
      </c>
      <c r="J36" s="1">
        <v>695.30200000000002</v>
      </c>
      <c r="K36" s="1">
        <f t="shared" si="3"/>
        <v>-8.8500000000000227</v>
      </c>
      <c r="L36" s="1"/>
      <c r="M36" s="1"/>
      <c r="N36" s="1"/>
      <c r="O36" s="1">
        <v>400</v>
      </c>
      <c r="P36" s="1">
        <f t="shared" si="4"/>
        <v>137.29040000000001</v>
      </c>
      <c r="Q36" s="5">
        <f>12*P36-O36-N36-F36</f>
        <v>520.59880000000021</v>
      </c>
      <c r="R36" s="5">
        <f t="shared" si="6"/>
        <v>320.59880000000021</v>
      </c>
      <c r="S36" s="5">
        <v>200</v>
      </c>
      <c r="T36" s="5"/>
      <c r="U36" s="1"/>
      <c r="V36" s="1">
        <f t="shared" si="7"/>
        <v>12</v>
      </c>
      <c r="W36" s="1">
        <f t="shared" si="8"/>
        <v>8.2080465932068076</v>
      </c>
      <c r="X36" s="1">
        <v>128.81299999999999</v>
      </c>
      <c r="Y36" s="1">
        <v>130.24100000000001</v>
      </c>
      <c r="Z36" s="1">
        <v>123.50839999999999</v>
      </c>
      <c r="AA36" s="1">
        <v>97.49260000000001</v>
      </c>
      <c r="AB36" s="1">
        <v>115.544</v>
      </c>
      <c r="AC36" s="1">
        <v>161.6164</v>
      </c>
      <c r="AD36" s="1">
        <v>156.2998</v>
      </c>
      <c r="AE36" s="1">
        <v>162.51419999999999</v>
      </c>
      <c r="AF36" s="1">
        <v>147.7216</v>
      </c>
      <c r="AG36" s="1">
        <v>142.75720000000001</v>
      </c>
      <c r="AH36" s="1"/>
      <c r="AI36" s="1">
        <f t="shared" si="9"/>
        <v>321</v>
      </c>
      <c r="AJ36" s="1">
        <f t="shared" si="10"/>
        <v>200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0" t="s">
        <v>78</v>
      </c>
      <c r="B37" s="1" t="s">
        <v>42</v>
      </c>
      <c r="C37" s="1">
        <v>565</v>
      </c>
      <c r="D37" s="1">
        <v>974</v>
      </c>
      <c r="E37" s="1">
        <v>567</v>
      </c>
      <c r="F37" s="1"/>
      <c r="G37" s="7">
        <v>0.45</v>
      </c>
      <c r="H37" s="1">
        <v>45</v>
      </c>
      <c r="I37" s="1" t="s">
        <v>37</v>
      </c>
      <c r="J37" s="1">
        <v>640</v>
      </c>
      <c r="K37" s="1">
        <f t="shared" ref="K37:K68" si="16">E37-J37</f>
        <v>-73</v>
      </c>
      <c r="L37" s="1"/>
      <c r="M37" s="1"/>
      <c r="N37" s="1"/>
      <c r="O37" s="10"/>
      <c r="P37" s="1">
        <f t="shared" si="4"/>
        <v>113.4</v>
      </c>
      <c r="Q37" s="17">
        <v>10</v>
      </c>
      <c r="R37" s="5">
        <f t="shared" si="6"/>
        <v>10</v>
      </c>
      <c r="S37" s="17"/>
      <c r="T37" s="5"/>
      <c r="U37" s="1"/>
      <c r="V37" s="1">
        <f t="shared" si="7"/>
        <v>8.8183421516754845E-2</v>
      </c>
      <c r="W37" s="1">
        <f t="shared" si="8"/>
        <v>0</v>
      </c>
      <c r="X37" s="1">
        <v>125.4</v>
      </c>
      <c r="Y37" s="1">
        <v>132.80000000000001</v>
      </c>
      <c r="Z37" s="1">
        <v>137</v>
      </c>
      <c r="AA37" s="1">
        <v>135.4</v>
      </c>
      <c r="AB37" s="1">
        <v>122.6</v>
      </c>
      <c r="AC37" s="1">
        <v>149.4</v>
      </c>
      <c r="AD37" s="1">
        <v>177.6</v>
      </c>
      <c r="AE37" s="1">
        <v>196</v>
      </c>
      <c r="AF37" s="1">
        <v>172.6</v>
      </c>
      <c r="AG37" s="1">
        <v>126.4</v>
      </c>
      <c r="AH37" s="10" t="s">
        <v>79</v>
      </c>
      <c r="AI37" s="1">
        <f t="shared" si="9"/>
        <v>5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42</v>
      </c>
      <c r="C38" s="1">
        <v>793</v>
      </c>
      <c r="D38" s="1">
        <v>526</v>
      </c>
      <c r="E38" s="1">
        <v>571</v>
      </c>
      <c r="F38" s="1">
        <v>151</v>
      </c>
      <c r="G38" s="7">
        <v>0.35</v>
      </c>
      <c r="H38" s="1">
        <v>40</v>
      </c>
      <c r="I38" s="1" t="s">
        <v>37</v>
      </c>
      <c r="J38" s="1">
        <v>580</v>
      </c>
      <c r="K38" s="1">
        <f t="shared" si="16"/>
        <v>-9</v>
      </c>
      <c r="L38" s="1"/>
      <c r="M38" s="1"/>
      <c r="N38" s="1"/>
      <c r="O38" s="1">
        <v>705</v>
      </c>
      <c r="P38" s="1">
        <f t="shared" si="4"/>
        <v>114.2</v>
      </c>
      <c r="Q38" s="5">
        <f t="shared" si="15"/>
        <v>400.20000000000005</v>
      </c>
      <c r="R38" s="5">
        <f t="shared" si="6"/>
        <v>300.20000000000005</v>
      </c>
      <c r="S38" s="5">
        <v>100</v>
      </c>
      <c r="T38" s="5"/>
      <c r="U38" s="1"/>
      <c r="V38" s="1">
        <f t="shared" si="7"/>
        <v>11</v>
      </c>
      <c r="W38" s="1">
        <f t="shared" si="8"/>
        <v>7.4956217162872152</v>
      </c>
      <c r="X38" s="1">
        <v>110</v>
      </c>
      <c r="Y38" s="1">
        <v>83.6</v>
      </c>
      <c r="Z38" s="1">
        <v>83.2</v>
      </c>
      <c r="AA38" s="1">
        <v>143.4</v>
      </c>
      <c r="AB38" s="1">
        <v>155.4</v>
      </c>
      <c r="AC38" s="1">
        <v>157</v>
      </c>
      <c r="AD38" s="1">
        <v>157.6</v>
      </c>
      <c r="AE38" s="1">
        <v>178.4</v>
      </c>
      <c r="AF38" s="1">
        <v>174.2</v>
      </c>
      <c r="AG38" s="1">
        <v>172</v>
      </c>
      <c r="AH38" s="1" t="s">
        <v>81</v>
      </c>
      <c r="AI38" s="1">
        <f t="shared" si="9"/>
        <v>105</v>
      </c>
      <c r="AJ38" s="1">
        <f t="shared" si="10"/>
        <v>35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82</v>
      </c>
      <c r="B39" s="1" t="s">
        <v>36</v>
      </c>
      <c r="C39" s="1">
        <v>195.005</v>
      </c>
      <c r="D39" s="1">
        <v>195.316</v>
      </c>
      <c r="E39" s="1">
        <v>184.33</v>
      </c>
      <c r="F39" s="1">
        <v>177.864</v>
      </c>
      <c r="G39" s="7">
        <v>1</v>
      </c>
      <c r="H39" s="1">
        <v>40</v>
      </c>
      <c r="I39" s="1" t="s">
        <v>37</v>
      </c>
      <c r="J39" s="1">
        <v>198.203</v>
      </c>
      <c r="K39" s="1">
        <f t="shared" si="16"/>
        <v>-13.87299999999999</v>
      </c>
      <c r="L39" s="1"/>
      <c r="M39" s="1"/>
      <c r="N39" s="1"/>
      <c r="O39" s="1">
        <v>43.26400000000001</v>
      </c>
      <c r="P39" s="1">
        <f t="shared" si="4"/>
        <v>36.866</v>
      </c>
      <c r="Q39" s="5">
        <f t="shared" si="15"/>
        <v>184.398</v>
      </c>
      <c r="R39" s="5">
        <f t="shared" si="6"/>
        <v>184.398</v>
      </c>
      <c r="S39" s="5"/>
      <c r="T39" s="5"/>
      <c r="U39" s="1"/>
      <c r="V39" s="1">
        <f t="shared" si="7"/>
        <v>11</v>
      </c>
      <c r="W39" s="1">
        <f t="shared" si="8"/>
        <v>5.9981554820159504</v>
      </c>
      <c r="X39" s="1">
        <v>28.697800000000001</v>
      </c>
      <c r="Y39" s="1">
        <v>33.353400000000001</v>
      </c>
      <c r="Z39" s="1">
        <v>34.71</v>
      </c>
      <c r="AA39" s="1">
        <v>27.640799999999999</v>
      </c>
      <c r="AB39" s="1">
        <v>37.107799999999997</v>
      </c>
      <c r="AC39" s="1">
        <v>33.819400000000002</v>
      </c>
      <c r="AD39" s="1">
        <v>23.043399999999998</v>
      </c>
      <c r="AE39" s="1">
        <v>49.632800000000003</v>
      </c>
      <c r="AF39" s="1">
        <v>49.676400000000001</v>
      </c>
      <c r="AG39" s="1">
        <v>24.876999999999999</v>
      </c>
      <c r="AH39" s="1"/>
      <c r="AI39" s="1">
        <f t="shared" si="9"/>
        <v>184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83</v>
      </c>
      <c r="B40" s="1" t="s">
        <v>42</v>
      </c>
      <c r="C40" s="1">
        <v>518</v>
      </c>
      <c r="D40" s="1">
        <v>60</v>
      </c>
      <c r="E40" s="1">
        <v>274</v>
      </c>
      <c r="F40" s="1">
        <v>197</v>
      </c>
      <c r="G40" s="7">
        <v>0.4</v>
      </c>
      <c r="H40" s="1">
        <v>40</v>
      </c>
      <c r="I40" s="1" t="s">
        <v>37</v>
      </c>
      <c r="J40" s="1">
        <v>289</v>
      </c>
      <c r="K40" s="1">
        <f t="shared" si="16"/>
        <v>-15</v>
      </c>
      <c r="L40" s="1"/>
      <c r="M40" s="1"/>
      <c r="N40" s="1"/>
      <c r="O40" s="1">
        <v>111</v>
      </c>
      <c r="P40" s="1">
        <f t="shared" si="4"/>
        <v>54.8</v>
      </c>
      <c r="Q40" s="5">
        <f t="shared" si="15"/>
        <v>294.79999999999995</v>
      </c>
      <c r="R40" s="5">
        <f t="shared" si="6"/>
        <v>194.79999999999995</v>
      </c>
      <c r="S40" s="5">
        <v>100</v>
      </c>
      <c r="T40" s="5"/>
      <c r="U40" s="1"/>
      <c r="V40" s="1">
        <f t="shared" si="7"/>
        <v>11</v>
      </c>
      <c r="W40" s="1">
        <f t="shared" si="8"/>
        <v>5.6204379562043796</v>
      </c>
      <c r="X40" s="1">
        <v>46</v>
      </c>
      <c r="Y40" s="1">
        <v>47.8</v>
      </c>
      <c r="Z40" s="1">
        <v>54.6</v>
      </c>
      <c r="AA40" s="1">
        <v>60.2</v>
      </c>
      <c r="AB40" s="1">
        <v>58</v>
      </c>
      <c r="AC40" s="1">
        <v>52.6</v>
      </c>
      <c r="AD40" s="1">
        <v>52.4</v>
      </c>
      <c r="AE40" s="1">
        <v>58</v>
      </c>
      <c r="AF40" s="1">
        <v>54.8</v>
      </c>
      <c r="AG40" s="1">
        <v>48.8</v>
      </c>
      <c r="AH40" s="1"/>
      <c r="AI40" s="1">
        <f t="shared" si="9"/>
        <v>78</v>
      </c>
      <c r="AJ40" s="1">
        <f t="shared" si="10"/>
        <v>40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84</v>
      </c>
      <c r="B41" s="1" t="s">
        <v>42</v>
      </c>
      <c r="C41" s="1">
        <v>701</v>
      </c>
      <c r="D41" s="1">
        <v>905</v>
      </c>
      <c r="E41" s="1">
        <v>475</v>
      </c>
      <c r="F41" s="1">
        <v>180</v>
      </c>
      <c r="G41" s="7">
        <v>0.4</v>
      </c>
      <c r="H41" s="1">
        <v>45</v>
      </c>
      <c r="I41" s="1" t="s">
        <v>37</v>
      </c>
      <c r="J41" s="1">
        <v>480</v>
      </c>
      <c r="K41" s="1">
        <f t="shared" si="16"/>
        <v>-5</v>
      </c>
      <c r="L41" s="1"/>
      <c r="M41" s="1"/>
      <c r="N41" s="1"/>
      <c r="O41" s="1">
        <v>331</v>
      </c>
      <c r="P41" s="1">
        <f t="shared" si="4"/>
        <v>95</v>
      </c>
      <c r="Q41" s="5">
        <f t="shared" si="15"/>
        <v>534</v>
      </c>
      <c r="R41" s="5">
        <f t="shared" si="6"/>
        <v>334</v>
      </c>
      <c r="S41" s="5">
        <v>200</v>
      </c>
      <c r="T41" s="5"/>
      <c r="U41" s="1"/>
      <c r="V41" s="1">
        <f t="shared" si="7"/>
        <v>11</v>
      </c>
      <c r="W41" s="1">
        <f t="shared" si="8"/>
        <v>5.3789473684210529</v>
      </c>
      <c r="X41" s="1">
        <v>80.2</v>
      </c>
      <c r="Y41" s="1">
        <v>61.8</v>
      </c>
      <c r="Z41" s="1">
        <v>72.599999999999994</v>
      </c>
      <c r="AA41" s="1">
        <v>86.8</v>
      </c>
      <c r="AB41" s="1">
        <v>64</v>
      </c>
      <c r="AC41" s="1">
        <v>56.8</v>
      </c>
      <c r="AD41" s="1">
        <v>56.4</v>
      </c>
      <c r="AE41" s="1">
        <v>54.6</v>
      </c>
      <c r="AF41" s="1">
        <v>56.6</v>
      </c>
      <c r="AG41" s="1">
        <v>58</v>
      </c>
      <c r="AH41" s="1" t="s">
        <v>85</v>
      </c>
      <c r="AI41" s="1">
        <f t="shared" si="9"/>
        <v>134</v>
      </c>
      <c r="AJ41" s="1">
        <f t="shared" si="10"/>
        <v>80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86</v>
      </c>
      <c r="B42" s="1" t="s">
        <v>36</v>
      </c>
      <c r="C42" s="1">
        <v>335.35899999999998</v>
      </c>
      <c r="D42" s="1">
        <v>169.28299999999999</v>
      </c>
      <c r="E42" s="1">
        <v>261.14800000000002</v>
      </c>
      <c r="F42" s="1">
        <v>181.041</v>
      </c>
      <c r="G42" s="7">
        <v>1</v>
      </c>
      <c r="H42" s="1">
        <v>40</v>
      </c>
      <c r="I42" s="1" t="s">
        <v>37</v>
      </c>
      <c r="J42" s="1">
        <v>273.88400000000001</v>
      </c>
      <c r="K42" s="1">
        <f t="shared" si="16"/>
        <v>-12.73599999999999</v>
      </c>
      <c r="L42" s="1"/>
      <c r="M42" s="1"/>
      <c r="N42" s="1"/>
      <c r="O42" s="1">
        <v>152.01899999999989</v>
      </c>
      <c r="P42" s="1">
        <f t="shared" si="4"/>
        <v>52.229600000000005</v>
      </c>
      <c r="Q42" s="5">
        <f t="shared" si="15"/>
        <v>241.46560000000017</v>
      </c>
      <c r="R42" s="5">
        <f t="shared" si="6"/>
        <v>241.46560000000017</v>
      </c>
      <c r="S42" s="5"/>
      <c r="T42" s="5"/>
      <c r="U42" s="1"/>
      <c r="V42" s="1">
        <f t="shared" si="7"/>
        <v>11</v>
      </c>
      <c r="W42" s="1">
        <f t="shared" si="8"/>
        <v>6.3768437820699342</v>
      </c>
      <c r="X42" s="1">
        <v>43.837599999999988</v>
      </c>
      <c r="Y42" s="1">
        <v>43.116199999999999</v>
      </c>
      <c r="Z42" s="1">
        <v>45.796399999999998</v>
      </c>
      <c r="AA42" s="1">
        <v>48.657799999999988</v>
      </c>
      <c r="AB42" s="1">
        <v>51.245399999999997</v>
      </c>
      <c r="AC42" s="1">
        <v>29.073799999999999</v>
      </c>
      <c r="AD42" s="1">
        <v>22.376000000000001</v>
      </c>
      <c r="AE42" s="1">
        <v>73.828800000000001</v>
      </c>
      <c r="AF42" s="1">
        <v>75.746200000000002</v>
      </c>
      <c r="AG42" s="1">
        <v>33.912799999999997</v>
      </c>
      <c r="AH42" s="1"/>
      <c r="AI42" s="1">
        <f t="shared" si="9"/>
        <v>241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87</v>
      </c>
      <c r="B43" s="1" t="s">
        <v>42</v>
      </c>
      <c r="C43" s="1">
        <v>1318</v>
      </c>
      <c r="D43" s="1">
        <v>544</v>
      </c>
      <c r="E43" s="1">
        <v>857</v>
      </c>
      <c r="F43" s="1">
        <v>840</v>
      </c>
      <c r="G43" s="7">
        <v>0.35</v>
      </c>
      <c r="H43" s="1">
        <v>40</v>
      </c>
      <c r="I43" s="1" t="s">
        <v>37</v>
      </c>
      <c r="J43" s="1">
        <v>894</v>
      </c>
      <c r="K43" s="1">
        <f t="shared" si="16"/>
        <v>-37</v>
      </c>
      <c r="L43" s="1"/>
      <c r="M43" s="1"/>
      <c r="N43" s="1"/>
      <c r="O43" s="1">
        <v>651</v>
      </c>
      <c r="P43" s="1">
        <f t="shared" si="4"/>
        <v>171.4</v>
      </c>
      <c r="Q43" s="5">
        <f t="shared" si="15"/>
        <v>394.40000000000009</v>
      </c>
      <c r="R43" s="5">
        <f t="shared" si="6"/>
        <v>294.40000000000009</v>
      </c>
      <c r="S43" s="5">
        <v>100</v>
      </c>
      <c r="T43" s="5"/>
      <c r="U43" s="1"/>
      <c r="V43" s="1">
        <f t="shared" si="7"/>
        <v>11</v>
      </c>
      <c r="W43" s="1">
        <f t="shared" si="8"/>
        <v>8.6989498249708284</v>
      </c>
      <c r="X43" s="1">
        <v>174.2</v>
      </c>
      <c r="Y43" s="1">
        <v>161.4</v>
      </c>
      <c r="Z43" s="1">
        <v>156.4</v>
      </c>
      <c r="AA43" s="1">
        <v>251.4</v>
      </c>
      <c r="AB43" s="1">
        <v>262.8</v>
      </c>
      <c r="AC43" s="1">
        <v>273.2</v>
      </c>
      <c r="AD43" s="1">
        <v>297.2</v>
      </c>
      <c r="AE43" s="1">
        <v>328.8</v>
      </c>
      <c r="AF43" s="1">
        <v>311.60000000000002</v>
      </c>
      <c r="AG43" s="1">
        <v>265.60000000000002</v>
      </c>
      <c r="AH43" s="1" t="s">
        <v>44</v>
      </c>
      <c r="AI43" s="1">
        <f t="shared" si="9"/>
        <v>103</v>
      </c>
      <c r="AJ43" s="1">
        <f t="shared" si="10"/>
        <v>35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1" t="s">
        <v>88</v>
      </c>
      <c r="B44" s="11" t="s">
        <v>42</v>
      </c>
      <c r="C44" s="11"/>
      <c r="D44" s="11">
        <v>2</v>
      </c>
      <c r="E44" s="11">
        <v>2</v>
      </c>
      <c r="F44" s="11"/>
      <c r="G44" s="12">
        <v>0</v>
      </c>
      <c r="H44" s="11" t="e">
        <v>#N/A</v>
      </c>
      <c r="I44" s="11" t="s">
        <v>60</v>
      </c>
      <c r="J44" s="11">
        <v>2</v>
      </c>
      <c r="K44" s="11">
        <f t="shared" si="16"/>
        <v>0</v>
      </c>
      <c r="L44" s="11"/>
      <c r="M44" s="11"/>
      <c r="N44" s="11"/>
      <c r="O44" s="11">
        <v>0</v>
      </c>
      <c r="P44" s="11">
        <f t="shared" si="4"/>
        <v>0.4</v>
      </c>
      <c r="Q44" s="13"/>
      <c r="R44" s="5">
        <f t="shared" si="6"/>
        <v>0</v>
      </c>
      <c r="S44" s="13"/>
      <c r="T44" s="13"/>
      <c r="U44" s="11"/>
      <c r="V44" s="11">
        <f t="shared" si="7"/>
        <v>0</v>
      </c>
      <c r="W44" s="11">
        <f t="shared" si="8"/>
        <v>0</v>
      </c>
      <c r="X44" s="11">
        <v>0.4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/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89</v>
      </c>
      <c r="B45" s="1" t="s">
        <v>42</v>
      </c>
      <c r="C45" s="1">
        <v>763</v>
      </c>
      <c r="D45" s="1">
        <v>849</v>
      </c>
      <c r="E45" s="1">
        <v>709</v>
      </c>
      <c r="F45" s="1">
        <v>585</v>
      </c>
      <c r="G45" s="7">
        <v>0.4</v>
      </c>
      <c r="H45" s="1">
        <v>40</v>
      </c>
      <c r="I45" s="1" t="s">
        <v>37</v>
      </c>
      <c r="J45" s="1">
        <v>715</v>
      </c>
      <c r="K45" s="1">
        <f t="shared" si="16"/>
        <v>-6</v>
      </c>
      <c r="L45" s="1"/>
      <c r="M45" s="1"/>
      <c r="N45" s="1"/>
      <c r="O45" s="1">
        <v>515</v>
      </c>
      <c r="P45" s="1">
        <f t="shared" si="4"/>
        <v>141.80000000000001</v>
      </c>
      <c r="Q45" s="5">
        <f t="shared" ref="Q45" si="17">11*P45-O45-N45-F45</f>
        <v>459.80000000000018</v>
      </c>
      <c r="R45" s="5">
        <f t="shared" si="6"/>
        <v>359.80000000000018</v>
      </c>
      <c r="S45" s="5">
        <v>100</v>
      </c>
      <c r="T45" s="5"/>
      <c r="U45" s="1"/>
      <c r="V45" s="1">
        <f t="shared" si="7"/>
        <v>11</v>
      </c>
      <c r="W45" s="1">
        <f t="shared" si="8"/>
        <v>7.7574047954866003</v>
      </c>
      <c r="X45" s="1">
        <v>129.80000000000001</v>
      </c>
      <c r="Y45" s="1">
        <v>124.2</v>
      </c>
      <c r="Z45" s="1">
        <v>122.8</v>
      </c>
      <c r="AA45" s="1">
        <v>117</v>
      </c>
      <c r="AB45" s="1">
        <v>120.4</v>
      </c>
      <c r="AC45" s="1">
        <v>115.2</v>
      </c>
      <c r="AD45" s="1">
        <v>104.6</v>
      </c>
      <c r="AE45" s="1">
        <v>118.2</v>
      </c>
      <c r="AF45" s="1">
        <v>122</v>
      </c>
      <c r="AG45" s="1">
        <v>111.2</v>
      </c>
      <c r="AH45" s="1"/>
      <c r="AI45" s="1">
        <f t="shared" si="9"/>
        <v>144</v>
      </c>
      <c r="AJ45" s="1">
        <f t="shared" si="10"/>
        <v>40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90</v>
      </c>
      <c r="B46" s="1" t="s">
        <v>36</v>
      </c>
      <c r="C46" s="1">
        <v>695.31200000000001</v>
      </c>
      <c r="D46" s="1">
        <v>800.78300000000002</v>
      </c>
      <c r="E46" s="1">
        <v>546.57899999999995</v>
      </c>
      <c r="F46" s="1">
        <v>571.19600000000003</v>
      </c>
      <c r="G46" s="7">
        <v>1</v>
      </c>
      <c r="H46" s="1">
        <v>50</v>
      </c>
      <c r="I46" s="1" t="s">
        <v>37</v>
      </c>
      <c r="J46" s="1">
        <v>568.279</v>
      </c>
      <c r="K46" s="1">
        <f t="shared" si="16"/>
        <v>-21.700000000000045</v>
      </c>
      <c r="L46" s="1"/>
      <c r="M46" s="1"/>
      <c r="N46" s="1"/>
      <c r="O46" s="1">
        <v>380</v>
      </c>
      <c r="P46" s="1">
        <f t="shared" si="4"/>
        <v>109.3158</v>
      </c>
      <c r="Q46" s="5">
        <f t="shared" ref="Q46:Q47" si="18">12*P46-O46-N46-F46</f>
        <v>360.59360000000004</v>
      </c>
      <c r="R46" s="5">
        <f t="shared" si="6"/>
        <v>260.59360000000004</v>
      </c>
      <c r="S46" s="5">
        <v>100</v>
      </c>
      <c r="T46" s="5"/>
      <c r="U46" s="1"/>
      <c r="V46" s="1">
        <f t="shared" si="7"/>
        <v>12.000000000000002</v>
      </c>
      <c r="W46" s="1">
        <f t="shared" si="8"/>
        <v>8.7013588154685788</v>
      </c>
      <c r="X46" s="1">
        <v>108.29519999999999</v>
      </c>
      <c r="Y46" s="1">
        <v>98.1892</v>
      </c>
      <c r="Z46" s="1">
        <v>105.30200000000001</v>
      </c>
      <c r="AA46" s="1">
        <v>103.956</v>
      </c>
      <c r="AB46" s="1">
        <v>93.910600000000002</v>
      </c>
      <c r="AC46" s="1">
        <v>86.133200000000002</v>
      </c>
      <c r="AD46" s="1">
        <v>82.757000000000005</v>
      </c>
      <c r="AE46" s="1">
        <v>91.265999999999991</v>
      </c>
      <c r="AF46" s="1">
        <v>96.653800000000004</v>
      </c>
      <c r="AG46" s="1">
        <v>86.198999999999998</v>
      </c>
      <c r="AH46" s="1"/>
      <c r="AI46" s="1">
        <f t="shared" si="9"/>
        <v>261</v>
      </c>
      <c r="AJ46" s="1">
        <f t="shared" si="10"/>
        <v>100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91</v>
      </c>
      <c r="B47" s="1" t="s">
        <v>36</v>
      </c>
      <c r="C47" s="1">
        <v>1838.8679999999999</v>
      </c>
      <c r="D47" s="1">
        <v>2454.0450000000001</v>
      </c>
      <c r="E47" s="1">
        <v>1478.442</v>
      </c>
      <c r="F47" s="1">
        <v>1609.433</v>
      </c>
      <c r="G47" s="7">
        <v>1</v>
      </c>
      <c r="H47" s="1">
        <v>50</v>
      </c>
      <c r="I47" s="1" t="s">
        <v>37</v>
      </c>
      <c r="J47" s="1">
        <v>1575.5170000000001</v>
      </c>
      <c r="K47" s="1">
        <f t="shared" si="16"/>
        <v>-97.075000000000045</v>
      </c>
      <c r="L47" s="1"/>
      <c r="M47" s="1"/>
      <c r="N47" s="1">
        <v>350</v>
      </c>
      <c r="O47" s="1">
        <v>592.4699999999998</v>
      </c>
      <c r="P47" s="1">
        <f t="shared" si="4"/>
        <v>295.6884</v>
      </c>
      <c r="Q47" s="5">
        <f t="shared" si="18"/>
        <v>996.35780000000022</v>
      </c>
      <c r="R47" s="5">
        <f t="shared" si="6"/>
        <v>546.35780000000022</v>
      </c>
      <c r="S47" s="5">
        <v>450</v>
      </c>
      <c r="T47" s="5"/>
      <c r="U47" s="1"/>
      <c r="V47" s="1">
        <f t="shared" si="7"/>
        <v>12</v>
      </c>
      <c r="W47" s="1">
        <f t="shared" si="8"/>
        <v>8.6303791423674365</v>
      </c>
      <c r="X47" s="1">
        <v>291.38139999999999</v>
      </c>
      <c r="Y47" s="1">
        <v>284.55</v>
      </c>
      <c r="Z47" s="1">
        <v>283.65820000000002</v>
      </c>
      <c r="AA47" s="1">
        <v>258.67340000000002</v>
      </c>
      <c r="AB47" s="1">
        <v>235.40299999999999</v>
      </c>
      <c r="AC47" s="1">
        <v>182.8794</v>
      </c>
      <c r="AD47" s="1">
        <v>179.523</v>
      </c>
      <c r="AE47" s="1">
        <v>196.76220000000001</v>
      </c>
      <c r="AF47" s="1">
        <v>203.3066</v>
      </c>
      <c r="AG47" s="1">
        <v>162.19839999999999</v>
      </c>
      <c r="AH47" s="1" t="s">
        <v>53</v>
      </c>
      <c r="AI47" s="1">
        <f t="shared" si="9"/>
        <v>546</v>
      </c>
      <c r="AJ47" s="1">
        <f t="shared" si="10"/>
        <v>450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4" t="s">
        <v>92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6"/>
        <v>0</v>
      </c>
      <c r="L48" s="14"/>
      <c r="M48" s="14"/>
      <c r="N48" s="14"/>
      <c r="O48" s="14">
        <v>0</v>
      </c>
      <c r="P48" s="14">
        <f t="shared" si="4"/>
        <v>0</v>
      </c>
      <c r="Q48" s="16"/>
      <c r="R48" s="5">
        <f t="shared" si="6"/>
        <v>0</v>
      </c>
      <c r="S48" s="16"/>
      <c r="T48" s="16"/>
      <c r="U48" s="14"/>
      <c r="V48" s="14" t="e">
        <f t="shared" si="7"/>
        <v>#DIV/0!</v>
      </c>
      <c r="W48" s="14" t="e">
        <f t="shared" si="8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50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93</v>
      </c>
      <c r="B49" s="1" t="s">
        <v>42</v>
      </c>
      <c r="C49" s="1">
        <v>449</v>
      </c>
      <c r="D49" s="1">
        <v>690</v>
      </c>
      <c r="E49" s="1">
        <v>433</v>
      </c>
      <c r="F49" s="1">
        <v>643</v>
      </c>
      <c r="G49" s="7">
        <v>0.45</v>
      </c>
      <c r="H49" s="1">
        <v>50</v>
      </c>
      <c r="I49" s="1" t="s">
        <v>37</v>
      </c>
      <c r="J49" s="1">
        <v>433</v>
      </c>
      <c r="K49" s="1">
        <f t="shared" si="16"/>
        <v>0</v>
      </c>
      <c r="L49" s="1"/>
      <c r="M49" s="1"/>
      <c r="N49" s="1"/>
      <c r="O49" s="1">
        <v>156</v>
      </c>
      <c r="P49" s="1">
        <f t="shared" si="4"/>
        <v>86.6</v>
      </c>
      <c r="Q49" s="5">
        <f t="shared" ref="Q49:Q70" si="19">11*P49-O49-N49-F49</f>
        <v>153.59999999999991</v>
      </c>
      <c r="R49" s="5">
        <f t="shared" si="6"/>
        <v>153.59999999999991</v>
      </c>
      <c r="S49" s="5"/>
      <c r="T49" s="5"/>
      <c r="U49" s="1"/>
      <c r="V49" s="1">
        <f t="shared" si="7"/>
        <v>11</v>
      </c>
      <c r="W49" s="1">
        <f t="shared" si="8"/>
        <v>9.2263279445727484</v>
      </c>
      <c r="X49" s="1">
        <v>96.2</v>
      </c>
      <c r="Y49" s="1">
        <v>98.2</v>
      </c>
      <c r="Z49" s="1">
        <v>88</v>
      </c>
      <c r="AA49" s="1">
        <v>79.8</v>
      </c>
      <c r="AB49" s="1">
        <v>90.4</v>
      </c>
      <c r="AC49" s="1">
        <v>106.2</v>
      </c>
      <c r="AD49" s="1">
        <v>117.2</v>
      </c>
      <c r="AE49" s="1">
        <v>132.73740000000001</v>
      </c>
      <c r="AF49" s="1">
        <v>118.53740000000001</v>
      </c>
      <c r="AG49" s="1">
        <v>83.4</v>
      </c>
      <c r="AH49" s="1" t="s">
        <v>94</v>
      </c>
      <c r="AI49" s="1">
        <f t="shared" si="9"/>
        <v>69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0" t="s">
        <v>95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6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>
        <f t="shared" si="6"/>
        <v>4</v>
      </c>
      <c r="S50" s="17"/>
      <c r="T50" s="5"/>
      <c r="U50" s="1"/>
      <c r="V50" s="1" t="e">
        <f t="shared" si="7"/>
        <v>#DIV/0!</v>
      </c>
      <c r="W50" s="1" t="e">
        <f t="shared" si="8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79</v>
      </c>
      <c r="AI50" s="1">
        <f t="shared" si="9"/>
        <v>4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96</v>
      </c>
      <c r="B51" s="1" t="s">
        <v>42</v>
      </c>
      <c r="C51" s="1">
        <v>416</v>
      </c>
      <c r="D51" s="1">
        <v>90</v>
      </c>
      <c r="E51" s="1">
        <v>133</v>
      </c>
      <c r="F51" s="1">
        <v>62</v>
      </c>
      <c r="G51" s="7">
        <v>0.4</v>
      </c>
      <c r="H51" s="1">
        <v>40</v>
      </c>
      <c r="I51" s="1" t="s">
        <v>37</v>
      </c>
      <c r="J51" s="1">
        <v>148</v>
      </c>
      <c r="K51" s="1">
        <f t="shared" si="16"/>
        <v>-15</v>
      </c>
      <c r="L51" s="1"/>
      <c r="M51" s="1"/>
      <c r="N51" s="1"/>
      <c r="O51" s="1">
        <v>127</v>
      </c>
      <c r="P51" s="1">
        <f t="shared" si="4"/>
        <v>26.6</v>
      </c>
      <c r="Q51" s="5">
        <f t="shared" si="19"/>
        <v>103.60000000000002</v>
      </c>
      <c r="R51" s="5">
        <f t="shared" si="6"/>
        <v>103.60000000000002</v>
      </c>
      <c r="S51" s="5"/>
      <c r="T51" s="5"/>
      <c r="U51" s="1"/>
      <c r="V51" s="1">
        <f t="shared" si="7"/>
        <v>11</v>
      </c>
      <c r="W51" s="1">
        <f t="shared" si="8"/>
        <v>7.1052631578947363</v>
      </c>
      <c r="X51" s="1">
        <v>26.6</v>
      </c>
      <c r="Y51" s="1">
        <v>22.8</v>
      </c>
      <c r="Z51" s="1">
        <v>26.6</v>
      </c>
      <c r="AA51" s="1">
        <v>32.200000000000003</v>
      </c>
      <c r="AB51" s="1">
        <v>30.8</v>
      </c>
      <c r="AC51" s="1">
        <v>24</v>
      </c>
      <c r="AD51" s="1">
        <v>29.2</v>
      </c>
      <c r="AE51" s="1">
        <v>34.200000000000003</v>
      </c>
      <c r="AF51" s="1">
        <v>27.6</v>
      </c>
      <c r="AG51" s="1">
        <v>27.8</v>
      </c>
      <c r="AH51" s="1"/>
      <c r="AI51" s="1">
        <f t="shared" si="9"/>
        <v>41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97</v>
      </c>
      <c r="B52" s="1" t="s">
        <v>42</v>
      </c>
      <c r="C52" s="1">
        <v>171</v>
      </c>
      <c r="D52" s="1">
        <v>91</v>
      </c>
      <c r="E52" s="1">
        <v>76</v>
      </c>
      <c r="F52" s="1">
        <v>80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16"/>
        <v>-2</v>
      </c>
      <c r="L52" s="1"/>
      <c r="M52" s="1"/>
      <c r="N52" s="1"/>
      <c r="O52" s="1">
        <v>19</v>
      </c>
      <c r="P52" s="1">
        <f t="shared" si="4"/>
        <v>15.2</v>
      </c>
      <c r="Q52" s="5">
        <f t="shared" si="19"/>
        <v>68.199999999999989</v>
      </c>
      <c r="R52" s="5">
        <f t="shared" si="6"/>
        <v>68.199999999999989</v>
      </c>
      <c r="S52" s="5"/>
      <c r="T52" s="5"/>
      <c r="U52" s="1"/>
      <c r="V52" s="1">
        <f t="shared" si="7"/>
        <v>11</v>
      </c>
      <c r="W52" s="1">
        <f t="shared" si="8"/>
        <v>6.5131578947368425</v>
      </c>
      <c r="X52" s="1">
        <v>13</v>
      </c>
      <c r="Y52" s="1">
        <v>16.8</v>
      </c>
      <c r="Z52" s="1">
        <v>15.6</v>
      </c>
      <c r="AA52" s="1">
        <v>15</v>
      </c>
      <c r="AB52" s="1">
        <v>15.4</v>
      </c>
      <c r="AC52" s="1">
        <v>13.4</v>
      </c>
      <c r="AD52" s="1">
        <v>13.8</v>
      </c>
      <c r="AE52" s="1">
        <v>17</v>
      </c>
      <c r="AF52" s="1">
        <v>16.600000000000001</v>
      </c>
      <c r="AG52" s="1">
        <v>10.199999999999999</v>
      </c>
      <c r="AH52" s="1"/>
      <c r="AI52" s="1">
        <f t="shared" si="9"/>
        <v>27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98</v>
      </c>
      <c r="B53" s="1" t="s">
        <v>36</v>
      </c>
      <c r="C53" s="1">
        <v>624.255</v>
      </c>
      <c r="D53" s="1">
        <v>791.46699999999998</v>
      </c>
      <c r="E53" s="1">
        <v>419.81700000000001</v>
      </c>
      <c r="F53" s="1">
        <v>570.64200000000005</v>
      </c>
      <c r="G53" s="7">
        <v>1</v>
      </c>
      <c r="H53" s="1">
        <v>50</v>
      </c>
      <c r="I53" s="1" t="s">
        <v>37</v>
      </c>
      <c r="J53" s="1">
        <v>412.59399999999999</v>
      </c>
      <c r="K53" s="1">
        <f t="shared" si="16"/>
        <v>7.2230000000000132</v>
      </c>
      <c r="L53" s="1"/>
      <c r="M53" s="1"/>
      <c r="N53" s="1"/>
      <c r="O53" s="1">
        <v>228.27</v>
      </c>
      <c r="P53" s="1">
        <f t="shared" si="4"/>
        <v>83.963400000000007</v>
      </c>
      <c r="Q53" s="5">
        <f t="shared" ref="Q53:Q55" si="20">12*P53-O53-N53-F53</f>
        <v>208.64880000000005</v>
      </c>
      <c r="R53" s="5">
        <f t="shared" si="6"/>
        <v>108.64880000000005</v>
      </c>
      <c r="S53" s="5">
        <v>100</v>
      </c>
      <c r="T53" s="5"/>
      <c r="U53" s="1"/>
      <c r="V53" s="1">
        <f t="shared" si="7"/>
        <v>12</v>
      </c>
      <c r="W53" s="1">
        <f t="shared" si="8"/>
        <v>9.5150029655778585</v>
      </c>
      <c r="X53" s="1">
        <v>90.143200000000007</v>
      </c>
      <c r="Y53" s="1">
        <v>95.44</v>
      </c>
      <c r="Z53" s="1">
        <v>86.113</v>
      </c>
      <c r="AA53" s="1">
        <v>97.867999999999995</v>
      </c>
      <c r="AB53" s="1">
        <v>99.118600000000001</v>
      </c>
      <c r="AC53" s="1">
        <v>101.28700000000001</v>
      </c>
      <c r="AD53" s="1">
        <v>98.679200000000009</v>
      </c>
      <c r="AE53" s="1">
        <v>108.6794</v>
      </c>
      <c r="AF53" s="1">
        <v>111.8436</v>
      </c>
      <c r="AG53" s="1">
        <v>75.621200000000002</v>
      </c>
      <c r="AH53" s="1"/>
      <c r="AI53" s="1">
        <f t="shared" si="9"/>
        <v>109</v>
      </c>
      <c r="AJ53" s="1">
        <f t="shared" si="10"/>
        <v>100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99</v>
      </c>
      <c r="B54" s="1" t="s">
        <v>36</v>
      </c>
      <c r="C54" s="1">
        <v>2104.877</v>
      </c>
      <c r="D54" s="1">
        <v>1796.501</v>
      </c>
      <c r="E54" s="1">
        <v>1740.29</v>
      </c>
      <c r="F54" s="1">
        <v>1833.181</v>
      </c>
      <c r="G54" s="7">
        <v>1</v>
      </c>
      <c r="H54" s="1">
        <v>50</v>
      </c>
      <c r="I54" s="1" t="s">
        <v>37</v>
      </c>
      <c r="J54" s="1">
        <v>1859.4580000000001</v>
      </c>
      <c r="K54" s="1">
        <f t="shared" si="16"/>
        <v>-119.16800000000012</v>
      </c>
      <c r="L54" s="1"/>
      <c r="M54" s="1"/>
      <c r="N54" s="1">
        <v>450</v>
      </c>
      <c r="O54" s="1">
        <v>850</v>
      </c>
      <c r="P54" s="1">
        <f t="shared" si="4"/>
        <v>348.05799999999999</v>
      </c>
      <c r="Q54" s="5">
        <f t="shared" si="20"/>
        <v>1043.5149999999999</v>
      </c>
      <c r="R54" s="5">
        <f t="shared" si="6"/>
        <v>543.51499999999987</v>
      </c>
      <c r="S54" s="5">
        <v>500</v>
      </c>
      <c r="T54" s="5"/>
      <c r="U54" s="1"/>
      <c r="V54" s="1">
        <f t="shared" si="7"/>
        <v>12</v>
      </c>
      <c r="W54" s="1">
        <f t="shared" si="8"/>
        <v>9.0018933626004856</v>
      </c>
      <c r="X54" s="1">
        <v>353.4794</v>
      </c>
      <c r="Y54" s="1">
        <v>334.05560000000003</v>
      </c>
      <c r="Z54" s="1">
        <v>335.95760000000001</v>
      </c>
      <c r="AA54" s="1">
        <v>296.6234</v>
      </c>
      <c r="AB54" s="1">
        <v>268.0976</v>
      </c>
      <c r="AC54" s="1">
        <v>188.703</v>
      </c>
      <c r="AD54" s="1">
        <v>184.53280000000001</v>
      </c>
      <c r="AE54" s="1">
        <v>208.58160000000001</v>
      </c>
      <c r="AF54" s="1">
        <v>211.32060000000001</v>
      </c>
      <c r="AG54" s="1">
        <v>164.87979999999999</v>
      </c>
      <c r="AH54" s="1" t="s">
        <v>53</v>
      </c>
      <c r="AI54" s="1">
        <f t="shared" si="9"/>
        <v>544</v>
      </c>
      <c r="AJ54" s="1">
        <f t="shared" si="10"/>
        <v>500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100</v>
      </c>
      <c r="B55" s="1" t="s">
        <v>36</v>
      </c>
      <c r="C55" s="1">
        <v>180.72300000000001</v>
      </c>
      <c r="D55" s="1">
        <v>280.99900000000002</v>
      </c>
      <c r="E55" s="1">
        <v>137.35900000000001</v>
      </c>
      <c r="F55" s="1">
        <v>179.22200000000001</v>
      </c>
      <c r="G55" s="7">
        <v>1</v>
      </c>
      <c r="H55" s="1">
        <v>50</v>
      </c>
      <c r="I55" s="1" t="s">
        <v>37</v>
      </c>
      <c r="J55" s="1">
        <v>135.05000000000001</v>
      </c>
      <c r="K55" s="1">
        <f t="shared" si="16"/>
        <v>2.3089999999999975</v>
      </c>
      <c r="L55" s="1"/>
      <c r="M55" s="1"/>
      <c r="N55" s="1"/>
      <c r="O55" s="1">
        <v>13.37700000000001</v>
      </c>
      <c r="P55" s="1">
        <f t="shared" si="4"/>
        <v>27.471800000000002</v>
      </c>
      <c r="Q55" s="5">
        <f t="shared" si="20"/>
        <v>137.0626</v>
      </c>
      <c r="R55" s="5">
        <f t="shared" si="6"/>
        <v>137.0626</v>
      </c>
      <c r="S55" s="5"/>
      <c r="T55" s="5"/>
      <c r="U55" s="1"/>
      <c r="V55" s="1">
        <f t="shared" si="7"/>
        <v>12</v>
      </c>
      <c r="W55" s="1">
        <f t="shared" si="8"/>
        <v>7.0107892456992262</v>
      </c>
      <c r="X55" s="1">
        <v>23.757400000000001</v>
      </c>
      <c r="Y55" s="1">
        <v>28.410599999999999</v>
      </c>
      <c r="Z55" s="1">
        <v>30.0412</v>
      </c>
      <c r="AA55" s="1">
        <v>27.603999999999999</v>
      </c>
      <c r="AB55" s="1">
        <v>30.796600000000002</v>
      </c>
      <c r="AC55" s="1">
        <v>38.196399999999997</v>
      </c>
      <c r="AD55" s="1">
        <v>33.366</v>
      </c>
      <c r="AE55" s="1">
        <v>37.473399999999998</v>
      </c>
      <c r="AF55" s="1">
        <v>37.465200000000003</v>
      </c>
      <c r="AG55" s="1">
        <v>22.991</v>
      </c>
      <c r="AH55" s="1"/>
      <c r="AI55" s="1">
        <f t="shared" si="9"/>
        <v>137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101</v>
      </c>
      <c r="B56" s="1" t="s">
        <v>42</v>
      </c>
      <c r="C56" s="1">
        <v>543</v>
      </c>
      <c r="D56" s="1">
        <v>1219.7260000000001</v>
      </c>
      <c r="E56" s="1">
        <v>613.99</v>
      </c>
      <c r="F56" s="1">
        <v>92</v>
      </c>
      <c r="G56" s="7">
        <v>0.4</v>
      </c>
      <c r="H56" s="1">
        <v>50</v>
      </c>
      <c r="I56" s="10" t="s">
        <v>102</v>
      </c>
      <c r="J56" s="1">
        <v>625</v>
      </c>
      <c r="K56" s="1">
        <f t="shared" si="16"/>
        <v>-11.009999999999991</v>
      </c>
      <c r="L56" s="1"/>
      <c r="M56" s="1"/>
      <c r="N56" s="1"/>
      <c r="O56" s="1">
        <v>500</v>
      </c>
      <c r="P56" s="1">
        <f t="shared" si="4"/>
        <v>122.798</v>
      </c>
      <c r="Q56" s="5">
        <f t="shared" si="19"/>
        <v>758.77800000000002</v>
      </c>
      <c r="R56" s="5">
        <f t="shared" si="6"/>
        <v>458.77800000000002</v>
      </c>
      <c r="S56" s="5">
        <v>300</v>
      </c>
      <c r="T56" s="5"/>
      <c r="U56" s="1"/>
      <c r="V56" s="1">
        <f t="shared" si="7"/>
        <v>11</v>
      </c>
      <c r="W56" s="1">
        <f t="shared" si="8"/>
        <v>4.8209254222381475</v>
      </c>
      <c r="X56" s="1">
        <v>126.19799999999999</v>
      </c>
      <c r="Y56" s="1">
        <v>116.8</v>
      </c>
      <c r="Z56" s="1">
        <v>113.6</v>
      </c>
      <c r="AA56" s="1">
        <v>93.2</v>
      </c>
      <c r="AB56" s="1">
        <v>95.8</v>
      </c>
      <c r="AC56" s="1">
        <v>68.8</v>
      </c>
      <c r="AD56" s="1">
        <v>64.8</v>
      </c>
      <c r="AE56" s="1">
        <v>59.6</v>
      </c>
      <c r="AF56" s="1">
        <v>46.2</v>
      </c>
      <c r="AG56" s="1">
        <v>39.200000000000003</v>
      </c>
      <c r="AH56" s="1" t="s">
        <v>103</v>
      </c>
      <c r="AI56" s="1">
        <f t="shared" si="9"/>
        <v>184</v>
      </c>
      <c r="AJ56" s="1">
        <f t="shared" si="10"/>
        <v>120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104</v>
      </c>
      <c r="B57" s="1" t="s">
        <v>42</v>
      </c>
      <c r="C57" s="1">
        <v>1235</v>
      </c>
      <c r="D57" s="1">
        <v>1681</v>
      </c>
      <c r="E57" s="1">
        <v>1257</v>
      </c>
      <c r="F57" s="1">
        <v>1202</v>
      </c>
      <c r="G57" s="7">
        <v>0.4</v>
      </c>
      <c r="H57" s="1">
        <v>40</v>
      </c>
      <c r="I57" s="1" t="s">
        <v>37</v>
      </c>
      <c r="J57" s="1">
        <v>1304</v>
      </c>
      <c r="K57" s="1">
        <f t="shared" si="16"/>
        <v>-47</v>
      </c>
      <c r="L57" s="1"/>
      <c r="M57" s="1"/>
      <c r="N57" s="1"/>
      <c r="O57" s="1">
        <v>996</v>
      </c>
      <c r="P57" s="1">
        <f t="shared" si="4"/>
        <v>251.4</v>
      </c>
      <c r="Q57" s="5">
        <f t="shared" si="19"/>
        <v>567.40000000000009</v>
      </c>
      <c r="R57" s="5">
        <f t="shared" si="6"/>
        <v>367.40000000000009</v>
      </c>
      <c r="S57" s="5">
        <v>200</v>
      </c>
      <c r="T57" s="5"/>
      <c r="U57" s="1"/>
      <c r="V57" s="1">
        <f t="shared" si="7"/>
        <v>11</v>
      </c>
      <c r="W57" s="1">
        <f t="shared" si="8"/>
        <v>8.7430389817024654</v>
      </c>
      <c r="X57" s="1">
        <v>248.8</v>
      </c>
      <c r="Y57" s="1">
        <v>227.2</v>
      </c>
      <c r="Z57" s="1">
        <v>218.8</v>
      </c>
      <c r="AA57" s="1">
        <v>206.2</v>
      </c>
      <c r="AB57" s="1">
        <v>210</v>
      </c>
      <c r="AC57" s="1">
        <v>195.2</v>
      </c>
      <c r="AD57" s="1">
        <v>175.8</v>
      </c>
      <c r="AE57" s="1">
        <v>190.8</v>
      </c>
      <c r="AF57" s="1">
        <v>193.4</v>
      </c>
      <c r="AG57" s="1">
        <v>153.19999999999999</v>
      </c>
      <c r="AH57" s="1"/>
      <c r="AI57" s="1">
        <f t="shared" si="9"/>
        <v>147</v>
      </c>
      <c r="AJ57" s="1">
        <f t="shared" si="10"/>
        <v>80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105</v>
      </c>
      <c r="B58" s="1" t="s">
        <v>42</v>
      </c>
      <c r="C58" s="1">
        <v>750</v>
      </c>
      <c r="D58" s="1">
        <v>1335</v>
      </c>
      <c r="E58" s="1">
        <v>890</v>
      </c>
      <c r="F58" s="1">
        <v>1011</v>
      </c>
      <c r="G58" s="7">
        <v>0.4</v>
      </c>
      <c r="H58" s="1">
        <v>40</v>
      </c>
      <c r="I58" s="1" t="s">
        <v>37</v>
      </c>
      <c r="J58" s="1">
        <v>935</v>
      </c>
      <c r="K58" s="1">
        <f t="shared" si="16"/>
        <v>-45</v>
      </c>
      <c r="L58" s="1"/>
      <c r="M58" s="1"/>
      <c r="N58" s="1"/>
      <c r="O58" s="1">
        <v>461</v>
      </c>
      <c r="P58" s="1">
        <f t="shared" si="4"/>
        <v>178</v>
      </c>
      <c r="Q58" s="5">
        <f t="shared" si="19"/>
        <v>486</v>
      </c>
      <c r="R58" s="5">
        <f t="shared" si="6"/>
        <v>286</v>
      </c>
      <c r="S58" s="5">
        <v>200</v>
      </c>
      <c r="T58" s="5"/>
      <c r="U58" s="1"/>
      <c r="V58" s="1">
        <f t="shared" si="7"/>
        <v>11</v>
      </c>
      <c r="W58" s="1">
        <f t="shared" si="8"/>
        <v>8.2696629213483153</v>
      </c>
      <c r="X58" s="1">
        <v>171.6</v>
      </c>
      <c r="Y58" s="1">
        <v>177.8</v>
      </c>
      <c r="Z58" s="1">
        <v>168</v>
      </c>
      <c r="AA58" s="1">
        <v>139.80000000000001</v>
      </c>
      <c r="AB58" s="1">
        <v>150.6</v>
      </c>
      <c r="AC58" s="1">
        <v>168.2</v>
      </c>
      <c r="AD58" s="1">
        <v>154.80000000000001</v>
      </c>
      <c r="AE58" s="1">
        <v>167.4</v>
      </c>
      <c r="AF58" s="1">
        <v>174</v>
      </c>
      <c r="AG58" s="1">
        <v>136</v>
      </c>
      <c r="AH58" s="1"/>
      <c r="AI58" s="1">
        <f t="shared" si="9"/>
        <v>114</v>
      </c>
      <c r="AJ58" s="1">
        <f t="shared" si="10"/>
        <v>80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106</v>
      </c>
      <c r="B59" s="1" t="s">
        <v>36</v>
      </c>
      <c r="C59" s="1">
        <v>367.85300000000001</v>
      </c>
      <c r="D59" s="1">
        <v>863.38300000000004</v>
      </c>
      <c r="E59" s="1">
        <v>481.94600000000003</v>
      </c>
      <c r="F59" s="1">
        <v>556.07899999999995</v>
      </c>
      <c r="G59" s="7">
        <v>1</v>
      </c>
      <c r="H59" s="1">
        <v>40</v>
      </c>
      <c r="I59" s="1" t="s">
        <v>37</v>
      </c>
      <c r="J59" s="1">
        <v>487.88</v>
      </c>
      <c r="K59" s="1">
        <f t="shared" si="16"/>
        <v>-5.9339999999999691</v>
      </c>
      <c r="L59" s="1"/>
      <c r="M59" s="1"/>
      <c r="N59" s="1"/>
      <c r="O59" s="1">
        <v>85.247999999999934</v>
      </c>
      <c r="P59" s="1">
        <f t="shared" si="4"/>
        <v>96.389200000000002</v>
      </c>
      <c r="Q59" s="5">
        <f t="shared" si="19"/>
        <v>418.95420000000024</v>
      </c>
      <c r="R59" s="5">
        <f t="shared" si="6"/>
        <v>218.95420000000024</v>
      </c>
      <c r="S59" s="5">
        <v>200</v>
      </c>
      <c r="T59" s="5"/>
      <c r="U59" s="1"/>
      <c r="V59" s="1">
        <f t="shared" si="7"/>
        <v>11.000000000000002</v>
      </c>
      <c r="W59" s="1">
        <f t="shared" si="8"/>
        <v>6.6535151241010393</v>
      </c>
      <c r="X59" s="1">
        <v>84.226199999999992</v>
      </c>
      <c r="Y59" s="1">
        <v>97.24</v>
      </c>
      <c r="Z59" s="1">
        <v>94.221199999999996</v>
      </c>
      <c r="AA59" s="1">
        <v>73.242400000000004</v>
      </c>
      <c r="AB59" s="1">
        <v>84.593600000000009</v>
      </c>
      <c r="AC59" s="1">
        <v>88.09</v>
      </c>
      <c r="AD59" s="1">
        <v>75.572400000000002</v>
      </c>
      <c r="AE59" s="1">
        <v>133.31720000000001</v>
      </c>
      <c r="AF59" s="1">
        <v>131.32759999999999</v>
      </c>
      <c r="AG59" s="1">
        <v>55.341999999999999</v>
      </c>
      <c r="AH59" s="1"/>
      <c r="AI59" s="1">
        <f t="shared" si="9"/>
        <v>219</v>
      </c>
      <c r="AJ59" s="1">
        <f t="shared" si="10"/>
        <v>200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107</v>
      </c>
      <c r="B60" s="1" t="s">
        <v>36</v>
      </c>
      <c r="C60" s="1">
        <v>231.52799999999999</v>
      </c>
      <c r="D60" s="1">
        <v>731.39</v>
      </c>
      <c r="E60" s="1">
        <v>410.673</v>
      </c>
      <c r="F60" s="1">
        <v>422.93400000000003</v>
      </c>
      <c r="G60" s="7">
        <v>1</v>
      </c>
      <c r="H60" s="1">
        <v>40</v>
      </c>
      <c r="I60" s="1" t="s">
        <v>37</v>
      </c>
      <c r="J60" s="1">
        <v>475.29199999999997</v>
      </c>
      <c r="K60" s="1">
        <f t="shared" si="16"/>
        <v>-64.618999999999971</v>
      </c>
      <c r="L60" s="1"/>
      <c r="M60" s="1"/>
      <c r="N60" s="1"/>
      <c r="O60" s="1">
        <v>143.86700000000019</v>
      </c>
      <c r="P60" s="1">
        <f t="shared" si="4"/>
        <v>82.134600000000006</v>
      </c>
      <c r="Q60" s="5">
        <f t="shared" si="19"/>
        <v>336.67959999999988</v>
      </c>
      <c r="R60" s="5">
        <f t="shared" si="6"/>
        <v>236.67959999999988</v>
      </c>
      <c r="S60" s="5">
        <v>100</v>
      </c>
      <c r="T60" s="5"/>
      <c r="U60" s="1"/>
      <c r="V60" s="1">
        <f t="shared" si="7"/>
        <v>11</v>
      </c>
      <c r="W60" s="1">
        <f t="shared" si="8"/>
        <v>6.9008797753930757</v>
      </c>
      <c r="X60" s="1">
        <v>70.836800000000011</v>
      </c>
      <c r="Y60" s="1">
        <v>73.808599999999998</v>
      </c>
      <c r="Z60" s="1">
        <v>72.724199999999996</v>
      </c>
      <c r="AA60" s="1">
        <v>51.487400000000001</v>
      </c>
      <c r="AB60" s="1">
        <v>64.748800000000003</v>
      </c>
      <c r="AC60" s="1">
        <v>68.582599999999999</v>
      </c>
      <c r="AD60" s="1">
        <v>56.070799999999998</v>
      </c>
      <c r="AE60" s="1">
        <v>95.3</v>
      </c>
      <c r="AF60" s="1">
        <v>92.804200000000009</v>
      </c>
      <c r="AG60" s="1">
        <v>44.697800000000001</v>
      </c>
      <c r="AH60" s="1"/>
      <c r="AI60" s="1">
        <f t="shared" si="9"/>
        <v>237</v>
      </c>
      <c r="AJ60" s="1">
        <f t="shared" si="10"/>
        <v>100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108</v>
      </c>
      <c r="B61" s="1" t="s">
        <v>36</v>
      </c>
      <c r="C61" s="1">
        <v>323.99799999999999</v>
      </c>
      <c r="D61" s="1">
        <v>944.24300000000005</v>
      </c>
      <c r="E61" s="1">
        <v>491.29500000000002</v>
      </c>
      <c r="F61" s="1">
        <v>505.72500000000002</v>
      </c>
      <c r="G61" s="7">
        <v>1</v>
      </c>
      <c r="H61" s="1">
        <v>40</v>
      </c>
      <c r="I61" s="1" t="s">
        <v>37</v>
      </c>
      <c r="J61" s="1">
        <v>527.78899999999999</v>
      </c>
      <c r="K61" s="1">
        <f t="shared" si="16"/>
        <v>-36.493999999999971</v>
      </c>
      <c r="L61" s="1"/>
      <c r="M61" s="1"/>
      <c r="N61" s="1"/>
      <c r="O61" s="1">
        <v>351.89699999999988</v>
      </c>
      <c r="P61" s="1">
        <f t="shared" si="4"/>
        <v>98.259</v>
      </c>
      <c r="Q61" s="5">
        <f t="shared" si="19"/>
        <v>223.22699999999998</v>
      </c>
      <c r="R61" s="5">
        <f t="shared" si="6"/>
        <v>123.22699999999998</v>
      </c>
      <c r="S61" s="5">
        <v>100</v>
      </c>
      <c r="T61" s="5"/>
      <c r="U61" s="1"/>
      <c r="V61" s="1">
        <f t="shared" si="7"/>
        <v>10.999999999999996</v>
      </c>
      <c r="W61" s="1">
        <f t="shared" si="8"/>
        <v>8.728177571520165</v>
      </c>
      <c r="X61" s="1">
        <v>98.759799999999998</v>
      </c>
      <c r="Y61" s="1">
        <v>90.716200000000001</v>
      </c>
      <c r="Z61" s="1">
        <v>85.340400000000002</v>
      </c>
      <c r="AA61" s="1">
        <v>66.386400000000009</v>
      </c>
      <c r="AB61" s="1">
        <v>72.659199999999998</v>
      </c>
      <c r="AC61" s="1">
        <v>75.770399999999995</v>
      </c>
      <c r="AD61" s="1">
        <v>62.934800000000003</v>
      </c>
      <c r="AE61" s="1">
        <v>84.713999999999999</v>
      </c>
      <c r="AF61" s="1">
        <v>83.599000000000004</v>
      </c>
      <c r="AG61" s="1">
        <v>46.813600000000001</v>
      </c>
      <c r="AH61" s="1"/>
      <c r="AI61" s="1">
        <f t="shared" si="9"/>
        <v>123</v>
      </c>
      <c r="AJ61" s="1">
        <f t="shared" si="10"/>
        <v>100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109</v>
      </c>
      <c r="B62" s="1" t="s">
        <v>36</v>
      </c>
      <c r="C62" s="1">
        <v>157.922</v>
      </c>
      <c r="D62" s="1">
        <v>118.261</v>
      </c>
      <c r="E62" s="1">
        <v>132.59100000000001</v>
      </c>
      <c r="F62" s="1">
        <v>117.97</v>
      </c>
      <c r="G62" s="7">
        <v>1</v>
      </c>
      <c r="H62" s="1">
        <v>30</v>
      </c>
      <c r="I62" s="1" t="s">
        <v>37</v>
      </c>
      <c r="J62" s="1">
        <v>140.44999999999999</v>
      </c>
      <c r="K62" s="1">
        <f t="shared" si="16"/>
        <v>-7.8589999999999804</v>
      </c>
      <c r="L62" s="1"/>
      <c r="M62" s="1"/>
      <c r="N62" s="1"/>
      <c r="O62" s="1">
        <v>118.682</v>
      </c>
      <c r="P62" s="1">
        <f t="shared" si="4"/>
        <v>26.5182</v>
      </c>
      <c r="Q62" s="5">
        <f t="shared" si="19"/>
        <v>55.04819999999998</v>
      </c>
      <c r="R62" s="5">
        <f t="shared" si="6"/>
        <v>55.04819999999998</v>
      </c>
      <c r="S62" s="5"/>
      <c r="T62" s="5"/>
      <c r="U62" s="1"/>
      <c r="V62" s="1">
        <f t="shared" si="7"/>
        <v>11</v>
      </c>
      <c r="W62" s="1">
        <f t="shared" si="8"/>
        <v>8.924135122293368</v>
      </c>
      <c r="X62" s="1">
        <v>26.720800000000001</v>
      </c>
      <c r="Y62" s="1">
        <v>23.9148</v>
      </c>
      <c r="Z62" s="1">
        <v>24.863399999999999</v>
      </c>
      <c r="AA62" s="1">
        <v>24.477799999999998</v>
      </c>
      <c r="AB62" s="1">
        <v>21.1356</v>
      </c>
      <c r="AC62" s="1">
        <v>22.493200000000002</v>
      </c>
      <c r="AD62" s="1">
        <v>24.891400000000001</v>
      </c>
      <c r="AE62" s="1">
        <v>28.622399999999999</v>
      </c>
      <c r="AF62" s="1">
        <v>24.971800000000002</v>
      </c>
      <c r="AG62" s="1">
        <v>23.262</v>
      </c>
      <c r="AH62" s="1" t="s">
        <v>85</v>
      </c>
      <c r="AI62" s="1">
        <f t="shared" si="9"/>
        <v>55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110</v>
      </c>
      <c r="B63" s="1" t="s">
        <v>42</v>
      </c>
      <c r="C63" s="1">
        <v>92</v>
      </c>
      <c r="D63" s="1">
        <v>157</v>
      </c>
      <c r="E63" s="1">
        <v>192</v>
      </c>
      <c r="F63" s="1">
        <v>7</v>
      </c>
      <c r="G63" s="7">
        <v>0.6</v>
      </c>
      <c r="H63" s="1">
        <v>60</v>
      </c>
      <c r="I63" s="10" t="s">
        <v>102</v>
      </c>
      <c r="J63" s="1">
        <v>215</v>
      </c>
      <c r="K63" s="1">
        <f t="shared" si="16"/>
        <v>-23</v>
      </c>
      <c r="L63" s="1"/>
      <c r="M63" s="1"/>
      <c r="N63" s="1"/>
      <c r="O63" s="1">
        <v>100</v>
      </c>
      <c r="P63" s="1">
        <f t="shared" si="4"/>
        <v>38.4</v>
      </c>
      <c r="Q63" s="5">
        <v>120</v>
      </c>
      <c r="R63" s="5">
        <f t="shared" si="6"/>
        <v>120</v>
      </c>
      <c r="S63" s="5"/>
      <c r="T63" s="5"/>
      <c r="U63" s="1"/>
      <c r="V63" s="1">
        <f t="shared" si="7"/>
        <v>5.9114583333333339</v>
      </c>
      <c r="W63" s="1">
        <f t="shared" si="8"/>
        <v>2.7864583333333335</v>
      </c>
      <c r="X63" s="1">
        <v>31</v>
      </c>
      <c r="Y63" s="1">
        <v>33</v>
      </c>
      <c r="Z63" s="1">
        <v>35</v>
      </c>
      <c r="AA63" s="1">
        <v>28.6</v>
      </c>
      <c r="AB63" s="1">
        <v>14.2</v>
      </c>
      <c r="AC63" s="1">
        <v>13.8</v>
      </c>
      <c r="AD63" s="1">
        <v>17.600000000000001</v>
      </c>
      <c r="AE63" s="1">
        <v>20.6</v>
      </c>
      <c r="AF63" s="1">
        <v>13.8</v>
      </c>
      <c r="AG63" s="1">
        <v>14</v>
      </c>
      <c r="AH63" s="1" t="s">
        <v>103</v>
      </c>
      <c r="AI63" s="1">
        <f t="shared" si="9"/>
        <v>72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111</v>
      </c>
      <c r="B64" s="1" t="s">
        <v>42</v>
      </c>
      <c r="C64" s="1">
        <v>195</v>
      </c>
      <c r="D64" s="1">
        <v>117</v>
      </c>
      <c r="E64" s="1">
        <v>120</v>
      </c>
      <c r="F64" s="1">
        <v>148</v>
      </c>
      <c r="G64" s="7">
        <v>0.35</v>
      </c>
      <c r="H64" s="1">
        <v>50</v>
      </c>
      <c r="I64" s="1" t="s">
        <v>37</v>
      </c>
      <c r="J64" s="1">
        <v>136</v>
      </c>
      <c r="K64" s="1">
        <f t="shared" si="16"/>
        <v>-16</v>
      </c>
      <c r="L64" s="1"/>
      <c r="M64" s="1"/>
      <c r="N64" s="1"/>
      <c r="O64" s="1">
        <v>28</v>
      </c>
      <c r="P64" s="1">
        <f t="shared" si="4"/>
        <v>24</v>
      </c>
      <c r="Q64" s="5">
        <f t="shared" si="19"/>
        <v>88</v>
      </c>
      <c r="R64" s="5">
        <f t="shared" si="6"/>
        <v>88</v>
      </c>
      <c r="S64" s="5"/>
      <c r="T64" s="5"/>
      <c r="U64" s="1"/>
      <c r="V64" s="1">
        <f t="shared" si="7"/>
        <v>11</v>
      </c>
      <c r="W64" s="1">
        <f t="shared" si="8"/>
        <v>7.333333333333333</v>
      </c>
      <c r="X64" s="1">
        <v>23.2</v>
      </c>
      <c r="Y64" s="1">
        <v>25.2</v>
      </c>
      <c r="Z64" s="1">
        <v>33.6</v>
      </c>
      <c r="AA64" s="1">
        <v>28</v>
      </c>
      <c r="AB64" s="1">
        <v>20</v>
      </c>
      <c r="AC64" s="1">
        <v>17.600000000000001</v>
      </c>
      <c r="AD64" s="1">
        <v>20</v>
      </c>
      <c r="AE64" s="1">
        <v>27</v>
      </c>
      <c r="AF64" s="1">
        <v>29.8</v>
      </c>
      <c r="AG64" s="1">
        <v>29.6</v>
      </c>
      <c r="AH64" s="1"/>
      <c r="AI64" s="1">
        <f t="shared" si="9"/>
        <v>31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112</v>
      </c>
      <c r="B65" s="1" t="s">
        <v>42</v>
      </c>
      <c r="C65" s="1">
        <v>659</v>
      </c>
      <c r="D65" s="1">
        <v>903</v>
      </c>
      <c r="E65" s="1">
        <v>373</v>
      </c>
      <c r="F65" s="1">
        <v>473</v>
      </c>
      <c r="G65" s="7">
        <v>0.37</v>
      </c>
      <c r="H65" s="1">
        <v>50</v>
      </c>
      <c r="I65" s="1" t="s">
        <v>37</v>
      </c>
      <c r="J65" s="1">
        <v>379</v>
      </c>
      <c r="K65" s="1">
        <f t="shared" si="16"/>
        <v>-6</v>
      </c>
      <c r="L65" s="1"/>
      <c r="M65" s="1"/>
      <c r="N65" s="1"/>
      <c r="O65" s="1">
        <v>127</v>
      </c>
      <c r="P65" s="1">
        <f t="shared" si="4"/>
        <v>74.599999999999994</v>
      </c>
      <c r="Q65" s="5">
        <f t="shared" si="19"/>
        <v>220.59999999999991</v>
      </c>
      <c r="R65" s="5">
        <f t="shared" si="6"/>
        <v>120.59999999999991</v>
      </c>
      <c r="S65" s="5">
        <v>100</v>
      </c>
      <c r="T65" s="5"/>
      <c r="U65" s="1"/>
      <c r="V65" s="1">
        <f t="shared" si="7"/>
        <v>11</v>
      </c>
      <c r="W65" s="1">
        <f t="shared" si="8"/>
        <v>8.0428954423592494</v>
      </c>
      <c r="X65" s="1">
        <v>74.599999999999994</v>
      </c>
      <c r="Y65" s="1">
        <v>78.2</v>
      </c>
      <c r="Z65" s="1">
        <v>80.599999999999994</v>
      </c>
      <c r="AA65" s="1">
        <v>88.4</v>
      </c>
      <c r="AB65" s="1">
        <v>93</v>
      </c>
      <c r="AC65" s="1">
        <v>88</v>
      </c>
      <c r="AD65" s="1">
        <v>98.4</v>
      </c>
      <c r="AE65" s="1">
        <v>121.8</v>
      </c>
      <c r="AF65" s="1">
        <v>111.6</v>
      </c>
      <c r="AG65" s="1">
        <v>80.400000000000006</v>
      </c>
      <c r="AH65" s="1" t="s">
        <v>94</v>
      </c>
      <c r="AI65" s="1">
        <f t="shared" si="9"/>
        <v>45</v>
      </c>
      <c r="AJ65" s="1">
        <f t="shared" si="10"/>
        <v>37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113</v>
      </c>
      <c r="B66" s="1" t="s">
        <v>42</v>
      </c>
      <c r="C66" s="1">
        <v>103</v>
      </c>
      <c r="D66" s="1">
        <v>2</v>
      </c>
      <c r="E66" s="1">
        <v>33</v>
      </c>
      <c r="F66" s="1">
        <v>61</v>
      </c>
      <c r="G66" s="7">
        <v>0.4</v>
      </c>
      <c r="H66" s="1">
        <v>30</v>
      </c>
      <c r="I66" s="1" t="s">
        <v>37</v>
      </c>
      <c r="J66" s="1">
        <v>39</v>
      </c>
      <c r="K66" s="1">
        <f t="shared" si="16"/>
        <v>-6</v>
      </c>
      <c r="L66" s="1"/>
      <c r="M66" s="1"/>
      <c r="N66" s="1"/>
      <c r="O66" s="1">
        <v>0</v>
      </c>
      <c r="P66" s="1">
        <f t="shared" si="4"/>
        <v>6.6</v>
      </c>
      <c r="Q66" s="5">
        <f t="shared" si="19"/>
        <v>11.599999999999994</v>
      </c>
      <c r="R66" s="5">
        <f t="shared" si="6"/>
        <v>11.599999999999994</v>
      </c>
      <c r="S66" s="5"/>
      <c r="T66" s="5"/>
      <c r="U66" s="1"/>
      <c r="V66" s="1">
        <f t="shared" si="7"/>
        <v>11</v>
      </c>
      <c r="W66" s="1">
        <f t="shared" si="8"/>
        <v>9.2424242424242422</v>
      </c>
      <c r="X66" s="1">
        <v>5.8</v>
      </c>
      <c r="Y66" s="1">
        <v>5</v>
      </c>
      <c r="Z66" s="1">
        <v>6.4</v>
      </c>
      <c r="AA66" s="1">
        <v>10.4</v>
      </c>
      <c r="AB66" s="1">
        <v>11</v>
      </c>
      <c r="AC66" s="1">
        <v>5</v>
      </c>
      <c r="AD66" s="1">
        <v>5.4</v>
      </c>
      <c r="AE66" s="1">
        <v>8.8000000000000007</v>
      </c>
      <c r="AF66" s="1">
        <v>6</v>
      </c>
      <c r="AG66" s="1">
        <v>6.8</v>
      </c>
      <c r="AH66" s="1"/>
      <c r="AI66" s="1">
        <f t="shared" si="9"/>
        <v>5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114</v>
      </c>
      <c r="B67" s="1" t="s">
        <v>42</v>
      </c>
      <c r="C67" s="1">
        <v>157</v>
      </c>
      <c r="D67" s="1">
        <v>22</v>
      </c>
      <c r="E67" s="1">
        <v>154</v>
      </c>
      <c r="F67" s="1">
        <v>2</v>
      </c>
      <c r="G67" s="7">
        <v>0.6</v>
      </c>
      <c r="H67" s="1">
        <v>55</v>
      </c>
      <c r="I67" s="10" t="s">
        <v>102</v>
      </c>
      <c r="J67" s="1">
        <v>159</v>
      </c>
      <c r="K67" s="1">
        <f t="shared" si="16"/>
        <v>-5</v>
      </c>
      <c r="L67" s="1"/>
      <c r="M67" s="1"/>
      <c r="N67" s="1"/>
      <c r="O67" s="1">
        <v>20</v>
      </c>
      <c r="P67" s="1">
        <f t="shared" si="4"/>
        <v>30.8</v>
      </c>
      <c r="Q67" s="5">
        <v>100</v>
      </c>
      <c r="R67" s="5">
        <f t="shared" si="6"/>
        <v>100</v>
      </c>
      <c r="S67" s="5"/>
      <c r="T67" s="5"/>
      <c r="U67" s="1"/>
      <c r="V67" s="1">
        <f t="shared" si="7"/>
        <v>3.9610389610389611</v>
      </c>
      <c r="W67" s="1">
        <f t="shared" si="8"/>
        <v>0.7142857142857143</v>
      </c>
      <c r="X67" s="1">
        <v>28.8</v>
      </c>
      <c r="Y67" s="1">
        <v>30</v>
      </c>
      <c r="Z67" s="1">
        <v>31.6</v>
      </c>
      <c r="AA67" s="1">
        <v>23.4</v>
      </c>
      <c r="AB67" s="1">
        <v>9.1999999999999993</v>
      </c>
      <c r="AC67" s="1">
        <v>11</v>
      </c>
      <c r="AD67" s="1">
        <v>9.4</v>
      </c>
      <c r="AE67" s="1">
        <v>10</v>
      </c>
      <c r="AF67" s="1">
        <v>4.2</v>
      </c>
      <c r="AG67" s="1">
        <v>4.4000000000000004</v>
      </c>
      <c r="AH67" s="1" t="s">
        <v>85</v>
      </c>
      <c r="AI67" s="1">
        <f t="shared" si="9"/>
        <v>60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115</v>
      </c>
      <c r="B68" s="1" t="s">
        <v>42</v>
      </c>
      <c r="C68" s="1">
        <v>102</v>
      </c>
      <c r="D68" s="1"/>
      <c r="E68" s="1">
        <v>56</v>
      </c>
      <c r="F68" s="1">
        <v>36</v>
      </c>
      <c r="G68" s="7">
        <v>0.45</v>
      </c>
      <c r="H68" s="1">
        <v>40</v>
      </c>
      <c r="I68" s="1" t="s">
        <v>37</v>
      </c>
      <c r="J68" s="1">
        <v>57</v>
      </c>
      <c r="K68" s="1">
        <f t="shared" si="16"/>
        <v>-1</v>
      </c>
      <c r="L68" s="1"/>
      <c r="M68" s="1"/>
      <c r="N68" s="1"/>
      <c r="O68" s="1">
        <v>50</v>
      </c>
      <c r="P68" s="1">
        <f t="shared" si="4"/>
        <v>11.2</v>
      </c>
      <c r="Q68" s="5">
        <f t="shared" si="19"/>
        <v>37.199999999999989</v>
      </c>
      <c r="R68" s="5">
        <f t="shared" si="6"/>
        <v>37.199999999999989</v>
      </c>
      <c r="S68" s="5"/>
      <c r="T68" s="5"/>
      <c r="U68" s="1"/>
      <c r="V68" s="1">
        <f t="shared" si="7"/>
        <v>11</v>
      </c>
      <c r="W68" s="1">
        <f t="shared" si="8"/>
        <v>7.6785714285714288</v>
      </c>
      <c r="X68" s="1">
        <v>7.8</v>
      </c>
      <c r="Y68" s="1">
        <v>7.4</v>
      </c>
      <c r="Z68" s="1">
        <v>9</v>
      </c>
      <c r="AA68" s="1">
        <v>12.8</v>
      </c>
      <c r="AB68" s="1">
        <v>7.6</v>
      </c>
      <c r="AC68" s="1">
        <v>7.6</v>
      </c>
      <c r="AD68" s="1">
        <v>9.8000000000000007</v>
      </c>
      <c r="AE68" s="1">
        <v>11.6</v>
      </c>
      <c r="AF68" s="1">
        <v>11.4</v>
      </c>
      <c r="AG68" s="1">
        <v>9.8000000000000007</v>
      </c>
      <c r="AH68" s="1" t="s">
        <v>116</v>
      </c>
      <c r="AI68" s="1">
        <f t="shared" si="9"/>
        <v>17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117</v>
      </c>
      <c r="B69" s="1" t="s">
        <v>42</v>
      </c>
      <c r="C69" s="1">
        <v>450</v>
      </c>
      <c r="D69" s="1"/>
      <c r="E69" s="1">
        <v>348</v>
      </c>
      <c r="F69" s="1">
        <v>39</v>
      </c>
      <c r="G69" s="7">
        <v>0.4</v>
      </c>
      <c r="H69" s="1">
        <v>50</v>
      </c>
      <c r="I69" s="10" t="s">
        <v>102</v>
      </c>
      <c r="J69" s="1">
        <v>360</v>
      </c>
      <c r="K69" s="1">
        <f t="shared" ref="K69:K94" si="21">E69-J69</f>
        <v>-12</v>
      </c>
      <c r="L69" s="1"/>
      <c r="M69" s="1"/>
      <c r="N69" s="1"/>
      <c r="O69" s="1">
        <v>200</v>
      </c>
      <c r="P69" s="1">
        <f t="shared" si="4"/>
        <v>69.599999999999994</v>
      </c>
      <c r="Q69" s="5">
        <v>200</v>
      </c>
      <c r="R69" s="5">
        <f t="shared" si="6"/>
        <v>100</v>
      </c>
      <c r="S69" s="5">
        <v>100</v>
      </c>
      <c r="T69" s="5"/>
      <c r="U69" s="1"/>
      <c r="V69" s="1">
        <f t="shared" si="7"/>
        <v>6.307471264367817</v>
      </c>
      <c r="W69" s="1">
        <f t="shared" si="8"/>
        <v>3.4339080459770117</v>
      </c>
      <c r="X69" s="1">
        <v>65</v>
      </c>
      <c r="Y69" s="1">
        <v>59.8</v>
      </c>
      <c r="Z69" s="1">
        <v>72</v>
      </c>
      <c r="AA69" s="1">
        <v>52.8</v>
      </c>
      <c r="AB69" s="1">
        <v>44.8</v>
      </c>
      <c r="AC69" s="1">
        <v>35.4</v>
      </c>
      <c r="AD69" s="1">
        <v>30.2</v>
      </c>
      <c r="AE69" s="1">
        <v>25.6</v>
      </c>
      <c r="AF69" s="1">
        <v>24.4</v>
      </c>
      <c r="AG69" s="1">
        <v>28.2</v>
      </c>
      <c r="AH69" s="1" t="s">
        <v>85</v>
      </c>
      <c r="AI69" s="1">
        <f t="shared" si="9"/>
        <v>40</v>
      </c>
      <c r="AJ69" s="1">
        <f t="shared" si="10"/>
        <v>40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118</v>
      </c>
      <c r="B70" s="1" t="s">
        <v>42</v>
      </c>
      <c r="C70" s="1">
        <v>21</v>
      </c>
      <c r="D70" s="1"/>
      <c r="E70" s="1">
        <v>20</v>
      </c>
      <c r="F70" s="1">
        <v>1</v>
      </c>
      <c r="G70" s="7">
        <v>0.4</v>
      </c>
      <c r="H70" s="1">
        <v>55</v>
      </c>
      <c r="I70" s="1" t="s">
        <v>37</v>
      </c>
      <c r="J70" s="1">
        <v>27</v>
      </c>
      <c r="K70" s="1">
        <f t="shared" si="21"/>
        <v>-7</v>
      </c>
      <c r="L70" s="1"/>
      <c r="M70" s="1"/>
      <c r="N70" s="1"/>
      <c r="O70" s="1">
        <v>23.6</v>
      </c>
      <c r="P70" s="1">
        <f t="shared" ref="P70:P94" si="22">E70/5</f>
        <v>4</v>
      </c>
      <c r="Q70" s="5">
        <f t="shared" si="19"/>
        <v>19.399999999999999</v>
      </c>
      <c r="R70" s="5">
        <f t="shared" si="6"/>
        <v>19.399999999999999</v>
      </c>
      <c r="S70" s="5"/>
      <c r="T70" s="5"/>
      <c r="U70" s="1"/>
      <c r="V70" s="1">
        <f t="shared" ref="V70:V94" si="23">(F70+N70+O70+Q70)/P70</f>
        <v>11</v>
      </c>
      <c r="W70" s="1">
        <f t="shared" ref="W70:W94" si="24">(F70+N70+O70)/P70</f>
        <v>6.15</v>
      </c>
      <c r="X70" s="1">
        <v>3.8</v>
      </c>
      <c r="Y70" s="1">
        <v>3</v>
      </c>
      <c r="Z70" s="1">
        <v>3.2</v>
      </c>
      <c r="AA70" s="1">
        <v>1.6</v>
      </c>
      <c r="AB70" s="1">
        <v>2.2000000000000002</v>
      </c>
      <c r="AC70" s="1">
        <v>2.8</v>
      </c>
      <c r="AD70" s="1">
        <v>1.8</v>
      </c>
      <c r="AE70" s="1">
        <v>1.4</v>
      </c>
      <c r="AF70" s="1">
        <v>2.4</v>
      </c>
      <c r="AG70" s="1">
        <v>2</v>
      </c>
      <c r="AH70" s="1" t="s">
        <v>119</v>
      </c>
      <c r="AI70" s="1">
        <f t="shared" si="9"/>
        <v>8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120</v>
      </c>
      <c r="B71" s="1" t="s">
        <v>36</v>
      </c>
      <c r="C71" s="1">
        <v>220.995</v>
      </c>
      <c r="D71" s="1">
        <v>358.589</v>
      </c>
      <c r="E71" s="1">
        <v>191.70400000000001</v>
      </c>
      <c r="F71" s="1">
        <v>373.07499999999999</v>
      </c>
      <c r="G71" s="7">
        <v>1</v>
      </c>
      <c r="H71" s="1">
        <v>55</v>
      </c>
      <c r="I71" s="1" t="s">
        <v>37</v>
      </c>
      <c r="J71" s="1">
        <v>190.9</v>
      </c>
      <c r="K71" s="1">
        <f t="shared" si="21"/>
        <v>0.80400000000000205</v>
      </c>
      <c r="L71" s="1"/>
      <c r="M71" s="1"/>
      <c r="N71" s="1"/>
      <c r="O71" s="1">
        <v>30.740000000000009</v>
      </c>
      <c r="P71" s="1">
        <f t="shared" si="22"/>
        <v>38.340800000000002</v>
      </c>
      <c r="Q71" s="5">
        <f>12*P71-O71-N71-F71</f>
        <v>56.274600000000021</v>
      </c>
      <c r="R71" s="5">
        <f t="shared" ref="R71:R94" si="25">Q71-S71</f>
        <v>56.274600000000021</v>
      </c>
      <c r="S71" s="5"/>
      <c r="T71" s="5"/>
      <c r="U71" s="1"/>
      <c r="V71" s="1">
        <f t="shared" si="23"/>
        <v>12</v>
      </c>
      <c r="W71" s="1">
        <f t="shared" si="24"/>
        <v>10.532252848140883</v>
      </c>
      <c r="X71" s="1">
        <v>44.564</v>
      </c>
      <c r="Y71" s="1">
        <v>47.805599999999998</v>
      </c>
      <c r="Z71" s="1">
        <v>44.881599999999999</v>
      </c>
      <c r="AA71" s="1">
        <v>42.330199999999998</v>
      </c>
      <c r="AB71" s="1">
        <v>53.934199999999997</v>
      </c>
      <c r="AC71" s="1">
        <v>58.639599999999987</v>
      </c>
      <c r="AD71" s="1">
        <v>64.6858</v>
      </c>
      <c r="AE71" s="1">
        <v>58.004600000000003</v>
      </c>
      <c r="AF71" s="1">
        <v>40.786799999999999</v>
      </c>
      <c r="AG71" s="1">
        <v>45.515799999999999</v>
      </c>
      <c r="AH71" s="1" t="s">
        <v>121</v>
      </c>
      <c r="AI71" s="1">
        <f t="shared" ref="AI71:AI94" si="26">ROUND(G71*R71,0)</f>
        <v>56</v>
      </c>
      <c r="AJ71" s="1">
        <f t="shared" ref="AJ71:AJ94" si="27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4" t="s">
        <v>122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21"/>
        <v>0</v>
      </c>
      <c r="L72" s="14"/>
      <c r="M72" s="14"/>
      <c r="N72" s="14"/>
      <c r="O72" s="14">
        <v>0</v>
      </c>
      <c r="P72" s="14">
        <f t="shared" si="22"/>
        <v>0</v>
      </c>
      <c r="Q72" s="16"/>
      <c r="R72" s="5">
        <f t="shared" si="25"/>
        <v>0</v>
      </c>
      <c r="S72" s="16"/>
      <c r="T72" s="16"/>
      <c r="U72" s="14"/>
      <c r="V72" s="14" t="e">
        <f t="shared" si="23"/>
        <v>#DIV/0!</v>
      </c>
      <c r="W72" s="14" t="e">
        <f t="shared" si="24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50</v>
      </c>
      <c r="AI72" s="1">
        <f t="shared" si="26"/>
        <v>0</v>
      </c>
      <c r="AJ72" s="1">
        <f t="shared" si="27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123</v>
      </c>
      <c r="B73" s="14" t="s">
        <v>42</v>
      </c>
      <c r="C73" s="14"/>
      <c r="D73" s="14"/>
      <c r="E73" s="14"/>
      <c r="F73" s="14"/>
      <c r="G73" s="15">
        <v>0</v>
      </c>
      <c r="H73" s="14">
        <v>35</v>
      </c>
      <c r="I73" s="14" t="s">
        <v>37</v>
      </c>
      <c r="J73" s="14"/>
      <c r="K73" s="14">
        <f t="shared" si="21"/>
        <v>0</v>
      </c>
      <c r="L73" s="14"/>
      <c r="M73" s="14"/>
      <c r="N73" s="14"/>
      <c r="O73" s="14">
        <v>0</v>
      </c>
      <c r="P73" s="14">
        <f t="shared" si="22"/>
        <v>0</v>
      </c>
      <c r="Q73" s="16"/>
      <c r="R73" s="5">
        <f t="shared" si="25"/>
        <v>0</v>
      </c>
      <c r="S73" s="16"/>
      <c r="T73" s="16"/>
      <c r="U73" s="14"/>
      <c r="V73" s="14" t="e">
        <f t="shared" si="23"/>
        <v>#DIV/0!</v>
      </c>
      <c r="W73" s="14" t="e">
        <f t="shared" si="24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50</v>
      </c>
      <c r="AI73" s="1">
        <f t="shared" si="26"/>
        <v>0</v>
      </c>
      <c r="AJ73" s="1">
        <f t="shared" si="27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124</v>
      </c>
      <c r="B74" s="1" t="s">
        <v>36</v>
      </c>
      <c r="C74" s="1">
        <v>925.84</v>
      </c>
      <c r="D74" s="1">
        <v>1352.933</v>
      </c>
      <c r="E74" s="1">
        <v>956.28200000000004</v>
      </c>
      <c r="F74" s="1">
        <v>1214.4369999999999</v>
      </c>
      <c r="G74" s="7">
        <v>1</v>
      </c>
      <c r="H74" s="1">
        <v>60</v>
      </c>
      <c r="I74" s="1" t="s">
        <v>37</v>
      </c>
      <c r="J74" s="1">
        <v>950.63900000000001</v>
      </c>
      <c r="K74" s="1">
        <f t="shared" si="21"/>
        <v>5.6430000000000291</v>
      </c>
      <c r="L74" s="1"/>
      <c r="M74" s="1"/>
      <c r="N74" s="1">
        <v>300</v>
      </c>
      <c r="O74" s="1">
        <v>228.46799999999979</v>
      </c>
      <c r="P74" s="1">
        <f t="shared" si="22"/>
        <v>191.25640000000001</v>
      </c>
      <c r="Q74" s="5">
        <f t="shared" ref="Q74:Q77" si="28">12*P74-O74-N74-F74</f>
        <v>552.17180000000053</v>
      </c>
      <c r="R74" s="5">
        <f t="shared" si="25"/>
        <v>352.17180000000053</v>
      </c>
      <c r="S74" s="5">
        <v>200</v>
      </c>
      <c r="T74" s="5"/>
      <c r="U74" s="1"/>
      <c r="V74" s="1">
        <f t="shared" si="23"/>
        <v>12</v>
      </c>
      <c r="W74" s="1">
        <f t="shared" si="24"/>
        <v>9.1129238028113022</v>
      </c>
      <c r="X74" s="1">
        <v>196.71180000000001</v>
      </c>
      <c r="Y74" s="1">
        <v>202.44739999999999</v>
      </c>
      <c r="Z74" s="1">
        <v>191.30719999999999</v>
      </c>
      <c r="AA74" s="1">
        <v>154.98859999999999</v>
      </c>
      <c r="AB74" s="1">
        <v>143.98159999999999</v>
      </c>
      <c r="AC74" s="1">
        <v>110.36</v>
      </c>
      <c r="AD74" s="1">
        <v>104.879</v>
      </c>
      <c r="AE74" s="1">
        <v>115.4114</v>
      </c>
      <c r="AF74" s="1">
        <v>118.6122</v>
      </c>
      <c r="AG74" s="1">
        <v>109.4522</v>
      </c>
      <c r="AH74" s="1" t="s">
        <v>53</v>
      </c>
      <c r="AI74" s="1">
        <f t="shared" si="26"/>
        <v>352</v>
      </c>
      <c r="AJ74" s="1">
        <f t="shared" si="27"/>
        <v>200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125</v>
      </c>
      <c r="B75" s="1" t="s">
        <v>36</v>
      </c>
      <c r="C75" s="1">
        <v>2402.8560000000002</v>
      </c>
      <c r="D75" s="1">
        <v>1908.12</v>
      </c>
      <c r="E75" s="1">
        <v>1876.164</v>
      </c>
      <c r="F75" s="1">
        <v>1970.1980000000001</v>
      </c>
      <c r="G75" s="7">
        <v>1</v>
      </c>
      <c r="H75" s="1">
        <v>60</v>
      </c>
      <c r="I75" s="1" t="s">
        <v>37</v>
      </c>
      <c r="J75" s="1">
        <v>2053.125</v>
      </c>
      <c r="K75" s="1">
        <f t="shared" si="21"/>
        <v>-176.96100000000001</v>
      </c>
      <c r="L75" s="1"/>
      <c r="M75" s="1"/>
      <c r="N75" s="1">
        <v>500</v>
      </c>
      <c r="O75" s="1">
        <v>900</v>
      </c>
      <c r="P75" s="1">
        <f t="shared" si="22"/>
        <v>375.2328</v>
      </c>
      <c r="Q75" s="5">
        <f t="shared" si="28"/>
        <v>1132.5955999999999</v>
      </c>
      <c r="R75" s="5">
        <f t="shared" si="25"/>
        <v>582.59559999999988</v>
      </c>
      <c r="S75" s="5">
        <v>550</v>
      </c>
      <c r="T75" s="5"/>
      <c r="U75" s="1"/>
      <c r="V75" s="1">
        <f t="shared" si="23"/>
        <v>12</v>
      </c>
      <c r="W75" s="1">
        <f t="shared" si="24"/>
        <v>8.9816188776674117</v>
      </c>
      <c r="X75" s="1">
        <v>383.75400000000002</v>
      </c>
      <c r="Y75" s="1">
        <v>346.92180000000002</v>
      </c>
      <c r="Z75" s="1">
        <v>339.83519999999999</v>
      </c>
      <c r="AA75" s="1">
        <v>329.10120000000001</v>
      </c>
      <c r="AB75" s="1">
        <v>321.3252</v>
      </c>
      <c r="AC75" s="1">
        <v>263.27</v>
      </c>
      <c r="AD75" s="1">
        <v>234.5498</v>
      </c>
      <c r="AE75" s="1">
        <v>249.4716</v>
      </c>
      <c r="AF75" s="1">
        <v>244.61600000000001</v>
      </c>
      <c r="AG75" s="1">
        <v>202.19239999999999</v>
      </c>
      <c r="AH75" s="1" t="s">
        <v>53</v>
      </c>
      <c r="AI75" s="1">
        <f t="shared" si="26"/>
        <v>583</v>
      </c>
      <c r="AJ75" s="1">
        <f t="shared" si="27"/>
        <v>550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126</v>
      </c>
      <c r="B76" s="1" t="s">
        <v>36</v>
      </c>
      <c r="C76" s="1">
        <v>2463.058</v>
      </c>
      <c r="D76" s="1">
        <v>4714.3029999999999</v>
      </c>
      <c r="E76" s="1">
        <v>2789.5650000000001</v>
      </c>
      <c r="F76" s="1">
        <v>3344.0419999999999</v>
      </c>
      <c r="G76" s="7">
        <v>1</v>
      </c>
      <c r="H76" s="1">
        <v>60</v>
      </c>
      <c r="I76" s="1" t="s">
        <v>37</v>
      </c>
      <c r="J76" s="1">
        <v>3375.6860000000001</v>
      </c>
      <c r="K76" s="1">
        <f t="shared" si="21"/>
        <v>-586.12100000000009</v>
      </c>
      <c r="L76" s="1"/>
      <c r="M76" s="1"/>
      <c r="N76" s="1">
        <v>800</v>
      </c>
      <c r="O76" s="1">
        <v>1100</v>
      </c>
      <c r="P76" s="1">
        <f t="shared" si="22"/>
        <v>557.91300000000001</v>
      </c>
      <c r="Q76" s="5">
        <f t="shared" si="28"/>
        <v>1450.9140000000002</v>
      </c>
      <c r="R76" s="5">
        <f t="shared" si="25"/>
        <v>750.91400000000021</v>
      </c>
      <c r="S76" s="5">
        <v>700</v>
      </c>
      <c r="T76" s="5"/>
      <c r="U76" s="1"/>
      <c r="V76" s="1">
        <f t="shared" si="23"/>
        <v>12</v>
      </c>
      <c r="W76" s="1">
        <f t="shared" si="24"/>
        <v>9.3993902275085883</v>
      </c>
      <c r="X76" s="1">
        <v>589.06540000000007</v>
      </c>
      <c r="Y76" s="1">
        <v>553.51379999999995</v>
      </c>
      <c r="Z76" s="1">
        <v>528.65519999999992</v>
      </c>
      <c r="AA76" s="1">
        <v>418.56020000000001</v>
      </c>
      <c r="AB76" s="1">
        <v>393.92140000000001</v>
      </c>
      <c r="AC76" s="1">
        <v>281.34739999999999</v>
      </c>
      <c r="AD76" s="1">
        <v>262.83620000000002</v>
      </c>
      <c r="AE76" s="1">
        <v>364.59440000000001</v>
      </c>
      <c r="AF76" s="1">
        <v>359.72820000000002</v>
      </c>
      <c r="AG76" s="1">
        <v>262.61259999999999</v>
      </c>
      <c r="AH76" s="1" t="s">
        <v>53</v>
      </c>
      <c r="AI76" s="1">
        <f t="shared" si="26"/>
        <v>751</v>
      </c>
      <c r="AJ76" s="1">
        <f t="shared" si="27"/>
        <v>700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127</v>
      </c>
      <c r="B77" s="1" t="s">
        <v>36</v>
      </c>
      <c r="C77" s="1">
        <v>1821.498</v>
      </c>
      <c r="D77" s="1">
        <v>2142.9870000000001</v>
      </c>
      <c r="E77" s="1">
        <v>1331.9870000000001</v>
      </c>
      <c r="F77" s="1">
        <v>1817.1</v>
      </c>
      <c r="G77" s="7">
        <v>1</v>
      </c>
      <c r="H77" s="1">
        <v>60</v>
      </c>
      <c r="I77" s="1" t="s">
        <v>37</v>
      </c>
      <c r="J77" s="1">
        <v>1543.722</v>
      </c>
      <c r="K77" s="1">
        <f t="shared" si="21"/>
        <v>-211.7349999999999</v>
      </c>
      <c r="L77" s="1"/>
      <c r="M77" s="1"/>
      <c r="N77" s="1"/>
      <c r="O77" s="1">
        <v>850</v>
      </c>
      <c r="P77" s="1">
        <f t="shared" si="22"/>
        <v>266.3974</v>
      </c>
      <c r="Q77" s="5">
        <f t="shared" si="28"/>
        <v>529.66879999999992</v>
      </c>
      <c r="R77" s="5">
        <f t="shared" si="25"/>
        <v>329.66879999999992</v>
      </c>
      <c r="S77" s="5">
        <v>200</v>
      </c>
      <c r="T77" s="5"/>
      <c r="U77" s="1"/>
      <c r="V77" s="1">
        <f t="shared" si="23"/>
        <v>12</v>
      </c>
      <c r="W77" s="1">
        <f t="shared" si="24"/>
        <v>10.011734348758658</v>
      </c>
      <c r="X77" s="1">
        <v>292.23320000000001</v>
      </c>
      <c r="Y77" s="1">
        <v>283.35520000000002</v>
      </c>
      <c r="Z77" s="1">
        <v>262.40019999999998</v>
      </c>
      <c r="AA77" s="1">
        <v>394.51060000000001</v>
      </c>
      <c r="AB77" s="1">
        <v>452.81420000000003</v>
      </c>
      <c r="AC77" s="1">
        <v>570.38779999999997</v>
      </c>
      <c r="AD77" s="1">
        <v>540.75400000000002</v>
      </c>
      <c r="AE77" s="1">
        <v>517.28660000000002</v>
      </c>
      <c r="AF77" s="1">
        <v>525.50740000000008</v>
      </c>
      <c r="AG77" s="1">
        <v>464.85340000000002</v>
      </c>
      <c r="AH77" s="1" t="s">
        <v>128</v>
      </c>
      <c r="AI77" s="1">
        <f t="shared" si="26"/>
        <v>330</v>
      </c>
      <c r="AJ77" s="1">
        <f t="shared" si="27"/>
        <v>200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4" t="s">
        <v>129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21"/>
        <v>0</v>
      </c>
      <c r="L78" s="14"/>
      <c r="M78" s="14"/>
      <c r="N78" s="14"/>
      <c r="O78" s="14">
        <v>0</v>
      </c>
      <c r="P78" s="14">
        <f t="shared" si="22"/>
        <v>0</v>
      </c>
      <c r="Q78" s="16"/>
      <c r="R78" s="5">
        <f t="shared" si="25"/>
        <v>0</v>
      </c>
      <c r="S78" s="16"/>
      <c r="T78" s="16"/>
      <c r="U78" s="14"/>
      <c r="V78" s="14" t="e">
        <f t="shared" si="23"/>
        <v>#DIV/0!</v>
      </c>
      <c r="W78" s="14" t="e">
        <f t="shared" si="24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50</v>
      </c>
      <c r="AI78" s="1">
        <f t="shared" si="26"/>
        <v>0</v>
      </c>
      <c r="AJ78" s="1">
        <f t="shared" si="27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4" t="s">
        <v>130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21"/>
        <v>0</v>
      </c>
      <c r="L79" s="14"/>
      <c r="M79" s="14"/>
      <c r="N79" s="14"/>
      <c r="O79" s="14">
        <v>0</v>
      </c>
      <c r="P79" s="14">
        <f t="shared" si="22"/>
        <v>0</v>
      </c>
      <c r="Q79" s="16"/>
      <c r="R79" s="5">
        <f t="shared" si="25"/>
        <v>0</v>
      </c>
      <c r="S79" s="16"/>
      <c r="T79" s="16"/>
      <c r="U79" s="14"/>
      <c r="V79" s="14" t="e">
        <f t="shared" si="23"/>
        <v>#DIV/0!</v>
      </c>
      <c r="W79" s="14" t="e">
        <f t="shared" si="24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50</v>
      </c>
      <c r="AI79" s="1">
        <f t="shared" si="26"/>
        <v>0</v>
      </c>
      <c r="AJ79" s="1">
        <f t="shared" si="27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4" t="s">
        <v>131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21"/>
        <v>0</v>
      </c>
      <c r="L80" s="14"/>
      <c r="M80" s="14"/>
      <c r="N80" s="14"/>
      <c r="O80" s="14">
        <v>0</v>
      </c>
      <c r="P80" s="14">
        <f t="shared" si="22"/>
        <v>0</v>
      </c>
      <c r="Q80" s="16"/>
      <c r="R80" s="5">
        <f t="shared" si="25"/>
        <v>0</v>
      </c>
      <c r="S80" s="16"/>
      <c r="T80" s="16"/>
      <c r="U80" s="14"/>
      <c r="V80" s="14" t="e">
        <f t="shared" si="23"/>
        <v>#DIV/0!</v>
      </c>
      <c r="W80" s="14" t="e">
        <f t="shared" si="24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50</v>
      </c>
      <c r="AI80" s="1">
        <f t="shared" si="26"/>
        <v>0</v>
      </c>
      <c r="AJ80" s="1">
        <f t="shared" si="27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132</v>
      </c>
      <c r="B81" s="1" t="s">
        <v>36</v>
      </c>
      <c r="C81" s="1">
        <v>55.232999999999997</v>
      </c>
      <c r="D81" s="1">
        <v>121.23399999999999</v>
      </c>
      <c r="E81" s="1">
        <v>65.367000000000004</v>
      </c>
      <c r="F81" s="1">
        <v>85.396000000000001</v>
      </c>
      <c r="G81" s="7">
        <v>1</v>
      </c>
      <c r="H81" s="1">
        <v>60</v>
      </c>
      <c r="I81" s="1" t="s">
        <v>37</v>
      </c>
      <c r="J81" s="1">
        <v>76.468999999999994</v>
      </c>
      <c r="K81" s="1">
        <f t="shared" si="21"/>
        <v>-11.10199999999999</v>
      </c>
      <c r="L81" s="1"/>
      <c r="M81" s="1"/>
      <c r="N81" s="1"/>
      <c r="O81" s="1">
        <v>16.38300000000001</v>
      </c>
      <c r="P81" s="1">
        <f t="shared" si="22"/>
        <v>13.073400000000001</v>
      </c>
      <c r="Q81" s="5">
        <f>12*P81-O81-N81-F81</f>
        <v>55.101800000000011</v>
      </c>
      <c r="R81" s="5">
        <f t="shared" si="25"/>
        <v>55.101800000000011</v>
      </c>
      <c r="S81" s="5"/>
      <c r="T81" s="5"/>
      <c r="U81" s="1"/>
      <c r="V81" s="1">
        <f t="shared" si="23"/>
        <v>12</v>
      </c>
      <c r="W81" s="1">
        <f t="shared" si="24"/>
        <v>7.7851974237765234</v>
      </c>
      <c r="X81" s="1">
        <v>11.6174</v>
      </c>
      <c r="Y81" s="1">
        <v>17.168199999999999</v>
      </c>
      <c r="Z81" s="1">
        <v>16.528199999999998</v>
      </c>
      <c r="AA81" s="1">
        <v>9.157</v>
      </c>
      <c r="AB81" s="1">
        <v>12.7302</v>
      </c>
      <c r="AC81" s="1">
        <v>16.103400000000001</v>
      </c>
      <c r="AD81" s="1">
        <v>10.2828</v>
      </c>
      <c r="AE81" s="1">
        <v>10.310600000000001</v>
      </c>
      <c r="AF81" s="1">
        <v>10.636799999999999</v>
      </c>
      <c r="AG81" s="1">
        <v>4.1880000000000006</v>
      </c>
      <c r="AH81" s="1" t="s">
        <v>119</v>
      </c>
      <c r="AI81" s="1">
        <f t="shared" si="26"/>
        <v>55</v>
      </c>
      <c r="AJ81" s="1">
        <f t="shared" si="27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4" t="s">
        <v>133</v>
      </c>
      <c r="B82" s="14" t="s">
        <v>42</v>
      </c>
      <c r="C82" s="14"/>
      <c r="D82" s="14"/>
      <c r="E82" s="14"/>
      <c r="F82" s="14"/>
      <c r="G82" s="15">
        <v>0</v>
      </c>
      <c r="H82" s="14">
        <v>40</v>
      </c>
      <c r="I82" s="14" t="s">
        <v>37</v>
      </c>
      <c r="J82" s="14"/>
      <c r="K82" s="14">
        <f t="shared" si="21"/>
        <v>0</v>
      </c>
      <c r="L82" s="14"/>
      <c r="M82" s="14"/>
      <c r="N82" s="14"/>
      <c r="O82" s="14">
        <v>0</v>
      </c>
      <c r="P82" s="14">
        <f t="shared" si="22"/>
        <v>0</v>
      </c>
      <c r="Q82" s="16"/>
      <c r="R82" s="5">
        <f t="shared" si="25"/>
        <v>0</v>
      </c>
      <c r="S82" s="16"/>
      <c r="T82" s="16"/>
      <c r="U82" s="14"/>
      <c r="V82" s="14" t="e">
        <f t="shared" si="23"/>
        <v>#DIV/0!</v>
      </c>
      <c r="W82" s="14" t="e">
        <f t="shared" si="24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50</v>
      </c>
      <c r="AI82" s="1">
        <f t="shared" si="26"/>
        <v>0</v>
      </c>
      <c r="AJ82" s="1">
        <f t="shared" si="27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134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21"/>
        <v>0</v>
      </c>
      <c r="L83" s="14"/>
      <c r="M83" s="14"/>
      <c r="N83" s="14"/>
      <c r="O83" s="14">
        <v>0</v>
      </c>
      <c r="P83" s="14">
        <f t="shared" si="22"/>
        <v>0</v>
      </c>
      <c r="Q83" s="16"/>
      <c r="R83" s="5">
        <f t="shared" si="25"/>
        <v>0</v>
      </c>
      <c r="S83" s="16"/>
      <c r="T83" s="16"/>
      <c r="U83" s="14"/>
      <c r="V83" s="14" t="e">
        <f t="shared" si="23"/>
        <v>#DIV/0!</v>
      </c>
      <c r="W83" s="14" t="e">
        <f t="shared" si="24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50</v>
      </c>
      <c r="AI83" s="1">
        <f t="shared" si="26"/>
        <v>0</v>
      </c>
      <c r="AJ83" s="1">
        <f t="shared" si="27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135</v>
      </c>
      <c r="B84" s="1" t="s">
        <v>42</v>
      </c>
      <c r="C84" s="1">
        <v>286</v>
      </c>
      <c r="D84" s="1">
        <v>583</v>
      </c>
      <c r="E84" s="1">
        <v>335</v>
      </c>
      <c r="F84" s="1">
        <v>474</v>
      </c>
      <c r="G84" s="7">
        <v>0.3</v>
      </c>
      <c r="H84" s="1">
        <v>40</v>
      </c>
      <c r="I84" s="1" t="s">
        <v>37</v>
      </c>
      <c r="J84" s="1">
        <v>348</v>
      </c>
      <c r="K84" s="1">
        <f t="shared" si="21"/>
        <v>-13</v>
      </c>
      <c r="L84" s="1"/>
      <c r="M84" s="1"/>
      <c r="N84" s="1"/>
      <c r="O84" s="1">
        <v>191</v>
      </c>
      <c r="P84" s="1">
        <f t="shared" si="22"/>
        <v>67</v>
      </c>
      <c r="Q84" s="5">
        <f>11*P84-O84-N84-F84</f>
        <v>72</v>
      </c>
      <c r="R84" s="5">
        <f t="shared" si="25"/>
        <v>72</v>
      </c>
      <c r="S84" s="5"/>
      <c r="T84" s="5"/>
      <c r="U84" s="1"/>
      <c r="V84" s="1">
        <f t="shared" si="23"/>
        <v>11</v>
      </c>
      <c r="W84" s="1">
        <f t="shared" si="24"/>
        <v>9.9253731343283587</v>
      </c>
      <c r="X84" s="1">
        <v>74.599999999999994</v>
      </c>
      <c r="Y84" s="1">
        <v>77.2</v>
      </c>
      <c r="Z84" s="1">
        <v>73.400000000000006</v>
      </c>
      <c r="AA84" s="1">
        <v>57.6</v>
      </c>
      <c r="AB84" s="1">
        <v>56.6</v>
      </c>
      <c r="AC84" s="1">
        <v>54.4</v>
      </c>
      <c r="AD84" s="1">
        <v>56</v>
      </c>
      <c r="AE84" s="1">
        <v>65.2</v>
      </c>
      <c r="AF84" s="1">
        <v>65.599999999999994</v>
      </c>
      <c r="AG84" s="1">
        <v>55.6</v>
      </c>
      <c r="AH84" s="1"/>
      <c r="AI84" s="1">
        <f t="shared" si="26"/>
        <v>22</v>
      </c>
      <c r="AJ84" s="1">
        <f t="shared" si="27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4" t="s">
        <v>136</v>
      </c>
      <c r="B85" s="14" t="s">
        <v>42</v>
      </c>
      <c r="C85" s="14">
        <v>36</v>
      </c>
      <c r="D85" s="14"/>
      <c r="E85" s="14">
        <v>35</v>
      </c>
      <c r="F85" s="14"/>
      <c r="G85" s="15">
        <v>0</v>
      </c>
      <c r="H85" s="14">
        <v>120</v>
      </c>
      <c r="I85" s="14" t="s">
        <v>37</v>
      </c>
      <c r="J85" s="14">
        <v>41</v>
      </c>
      <c r="K85" s="14">
        <f t="shared" si="21"/>
        <v>-6</v>
      </c>
      <c r="L85" s="14"/>
      <c r="M85" s="14"/>
      <c r="N85" s="14"/>
      <c r="O85" s="14">
        <v>0</v>
      </c>
      <c r="P85" s="14">
        <f t="shared" si="22"/>
        <v>7</v>
      </c>
      <c r="Q85" s="16"/>
      <c r="R85" s="5">
        <f t="shared" si="25"/>
        <v>0</v>
      </c>
      <c r="S85" s="16"/>
      <c r="T85" s="16"/>
      <c r="U85" s="14"/>
      <c r="V85" s="14">
        <f t="shared" si="23"/>
        <v>0</v>
      </c>
      <c r="W85" s="14">
        <f t="shared" si="24"/>
        <v>0</v>
      </c>
      <c r="X85" s="14">
        <v>8</v>
      </c>
      <c r="Y85" s="14">
        <v>2.2000000000000002</v>
      </c>
      <c r="Z85" s="14">
        <v>4</v>
      </c>
      <c r="AA85" s="14">
        <v>4.5999999999999996</v>
      </c>
      <c r="AB85" s="14">
        <v>4.8</v>
      </c>
      <c r="AC85" s="14">
        <v>2.8</v>
      </c>
      <c r="AD85" s="14">
        <v>4</v>
      </c>
      <c r="AE85" s="14">
        <v>15</v>
      </c>
      <c r="AF85" s="14">
        <v>15</v>
      </c>
      <c r="AG85" s="14">
        <v>6.6</v>
      </c>
      <c r="AH85" s="14" t="s">
        <v>50</v>
      </c>
      <c r="AI85" s="1">
        <f t="shared" si="26"/>
        <v>0</v>
      </c>
      <c r="AJ85" s="1">
        <f t="shared" si="27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137</v>
      </c>
      <c r="B86" s="1" t="s">
        <v>36</v>
      </c>
      <c r="C86" s="1">
        <v>3419.0970000000002</v>
      </c>
      <c r="D86" s="1">
        <v>3945.6709999999998</v>
      </c>
      <c r="E86" s="1">
        <v>2278.5790000000002</v>
      </c>
      <c r="F86" s="1">
        <v>3525.7829999999999</v>
      </c>
      <c r="G86" s="7">
        <v>1</v>
      </c>
      <c r="H86" s="1">
        <v>40</v>
      </c>
      <c r="I86" s="1" t="s">
        <v>37</v>
      </c>
      <c r="J86" s="1">
        <v>2232.12</v>
      </c>
      <c r="K86" s="1">
        <f t="shared" si="21"/>
        <v>46.459000000000287</v>
      </c>
      <c r="L86" s="1"/>
      <c r="M86" s="1"/>
      <c r="N86" s="1"/>
      <c r="O86" s="1">
        <v>750</v>
      </c>
      <c r="P86" s="1">
        <f t="shared" si="22"/>
        <v>455.71580000000006</v>
      </c>
      <c r="Q86" s="5">
        <f t="shared" ref="Q86:Q88" si="29">11*P86-O86-N86-F86</f>
        <v>737.0908000000004</v>
      </c>
      <c r="R86" s="5">
        <f t="shared" si="25"/>
        <v>387.0908000000004</v>
      </c>
      <c r="S86" s="5">
        <v>350</v>
      </c>
      <c r="T86" s="5"/>
      <c r="U86" s="1"/>
      <c r="V86" s="1">
        <f t="shared" si="23"/>
        <v>10.999999999999996</v>
      </c>
      <c r="W86" s="1">
        <f t="shared" si="24"/>
        <v>9.3825647475904912</v>
      </c>
      <c r="X86" s="1">
        <v>471.0188</v>
      </c>
      <c r="Y86" s="1">
        <v>517.29380000000003</v>
      </c>
      <c r="Z86" s="1">
        <v>510.08699999999999</v>
      </c>
      <c r="AA86" s="1">
        <v>479.54579999999999</v>
      </c>
      <c r="AB86" s="1">
        <v>475.3972</v>
      </c>
      <c r="AC86" s="1">
        <v>447.7978</v>
      </c>
      <c r="AD86" s="1">
        <v>451.82940000000002</v>
      </c>
      <c r="AE86" s="1">
        <v>542.05359999999996</v>
      </c>
      <c r="AF86" s="1">
        <v>542.65559999999994</v>
      </c>
      <c r="AG86" s="1">
        <v>438.75580000000002</v>
      </c>
      <c r="AH86" s="1" t="s">
        <v>59</v>
      </c>
      <c r="AI86" s="1">
        <f t="shared" si="26"/>
        <v>387</v>
      </c>
      <c r="AJ86" s="1">
        <f t="shared" si="27"/>
        <v>350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138</v>
      </c>
      <c r="B87" s="1" t="s">
        <v>42</v>
      </c>
      <c r="C87" s="1">
        <v>316</v>
      </c>
      <c r="D87" s="1">
        <v>739</v>
      </c>
      <c r="E87" s="1">
        <v>386</v>
      </c>
      <c r="F87" s="1">
        <v>606</v>
      </c>
      <c r="G87" s="7">
        <v>0.3</v>
      </c>
      <c r="H87" s="1">
        <v>40</v>
      </c>
      <c r="I87" s="1" t="s">
        <v>37</v>
      </c>
      <c r="J87" s="1">
        <v>402</v>
      </c>
      <c r="K87" s="1">
        <f t="shared" si="21"/>
        <v>-16</v>
      </c>
      <c r="L87" s="1"/>
      <c r="M87" s="1"/>
      <c r="N87" s="1"/>
      <c r="O87" s="1">
        <v>171</v>
      </c>
      <c r="P87" s="1">
        <f t="shared" si="22"/>
        <v>77.2</v>
      </c>
      <c r="Q87" s="5">
        <f t="shared" si="29"/>
        <v>72.200000000000045</v>
      </c>
      <c r="R87" s="5">
        <f t="shared" si="25"/>
        <v>72.200000000000045</v>
      </c>
      <c r="S87" s="5"/>
      <c r="T87" s="5"/>
      <c r="U87" s="1"/>
      <c r="V87" s="1">
        <f t="shared" si="23"/>
        <v>11</v>
      </c>
      <c r="W87" s="1">
        <f t="shared" si="24"/>
        <v>10.064766839378239</v>
      </c>
      <c r="X87" s="1">
        <v>86</v>
      </c>
      <c r="Y87" s="1">
        <v>93.8</v>
      </c>
      <c r="Z87" s="1">
        <v>91.2</v>
      </c>
      <c r="AA87" s="1">
        <v>68.400000000000006</v>
      </c>
      <c r="AB87" s="1">
        <v>66.8</v>
      </c>
      <c r="AC87" s="1">
        <v>62.4</v>
      </c>
      <c r="AD87" s="1">
        <v>60.8</v>
      </c>
      <c r="AE87" s="1">
        <v>77</v>
      </c>
      <c r="AF87" s="1">
        <v>79.2</v>
      </c>
      <c r="AG87" s="1">
        <v>66</v>
      </c>
      <c r="AH87" s="1"/>
      <c r="AI87" s="1">
        <f t="shared" si="26"/>
        <v>22</v>
      </c>
      <c r="AJ87" s="1">
        <f t="shared" si="27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139</v>
      </c>
      <c r="B88" s="1" t="s">
        <v>42</v>
      </c>
      <c r="C88" s="1">
        <v>279</v>
      </c>
      <c r="D88" s="1">
        <v>529</v>
      </c>
      <c r="E88" s="1">
        <v>372</v>
      </c>
      <c r="F88" s="1">
        <v>395</v>
      </c>
      <c r="G88" s="7">
        <v>0.3</v>
      </c>
      <c r="H88" s="1">
        <v>40</v>
      </c>
      <c r="I88" s="1" t="s">
        <v>37</v>
      </c>
      <c r="J88" s="1">
        <v>389</v>
      </c>
      <c r="K88" s="1">
        <f t="shared" si="21"/>
        <v>-17</v>
      </c>
      <c r="L88" s="1"/>
      <c r="M88" s="1"/>
      <c r="N88" s="1"/>
      <c r="O88" s="1">
        <v>367</v>
      </c>
      <c r="P88" s="1">
        <f t="shared" si="22"/>
        <v>74.400000000000006</v>
      </c>
      <c r="Q88" s="5">
        <f t="shared" si="29"/>
        <v>56.400000000000091</v>
      </c>
      <c r="R88" s="5">
        <f t="shared" si="25"/>
        <v>56.400000000000091</v>
      </c>
      <c r="S88" s="5"/>
      <c r="T88" s="5"/>
      <c r="U88" s="1"/>
      <c r="V88" s="1">
        <f t="shared" si="23"/>
        <v>11</v>
      </c>
      <c r="W88" s="1">
        <f t="shared" si="24"/>
        <v>10.241935483870966</v>
      </c>
      <c r="X88" s="1">
        <v>82.2</v>
      </c>
      <c r="Y88" s="1">
        <v>71.599999999999994</v>
      </c>
      <c r="Z88" s="1">
        <v>67.599999999999994</v>
      </c>
      <c r="AA88" s="1">
        <v>54.8</v>
      </c>
      <c r="AB88" s="1">
        <v>54.2</v>
      </c>
      <c r="AC88" s="1">
        <v>46.8</v>
      </c>
      <c r="AD88" s="1">
        <v>47.2</v>
      </c>
      <c r="AE88" s="1">
        <v>63.2</v>
      </c>
      <c r="AF88" s="1">
        <v>65.599999999999994</v>
      </c>
      <c r="AG88" s="1">
        <v>57</v>
      </c>
      <c r="AH88" s="1"/>
      <c r="AI88" s="1">
        <f t="shared" si="26"/>
        <v>17</v>
      </c>
      <c r="AJ88" s="1">
        <f t="shared" si="27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140</v>
      </c>
      <c r="B89" s="1" t="s">
        <v>36</v>
      </c>
      <c r="C89" s="1">
        <v>86.361999999999995</v>
      </c>
      <c r="D89" s="1">
        <v>168.88800000000001</v>
      </c>
      <c r="E89" s="1">
        <v>100.185</v>
      </c>
      <c r="F89" s="1">
        <v>141.172</v>
      </c>
      <c r="G89" s="7">
        <v>1</v>
      </c>
      <c r="H89" s="1">
        <v>45</v>
      </c>
      <c r="I89" s="1" t="s">
        <v>37</v>
      </c>
      <c r="J89" s="1">
        <v>100.524</v>
      </c>
      <c r="K89" s="1">
        <f t="shared" si="21"/>
        <v>-0.33899999999999864</v>
      </c>
      <c r="L89" s="1"/>
      <c r="M89" s="1"/>
      <c r="N89" s="1"/>
      <c r="O89" s="1">
        <v>0</v>
      </c>
      <c r="P89" s="1">
        <f t="shared" si="22"/>
        <v>20.036999999999999</v>
      </c>
      <c r="Q89" s="5">
        <f t="shared" ref="Q89:Q90" si="30">12*P89-O89-N89-F89</f>
        <v>99.271999999999991</v>
      </c>
      <c r="R89" s="5">
        <f t="shared" si="25"/>
        <v>99.271999999999991</v>
      </c>
      <c r="S89" s="5"/>
      <c r="T89" s="5"/>
      <c r="U89" s="1"/>
      <c r="V89" s="1">
        <f t="shared" si="23"/>
        <v>12</v>
      </c>
      <c r="W89" s="1">
        <f t="shared" si="24"/>
        <v>7.0455657034486201</v>
      </c>
      <c r="X89" s="1">
        <v>17.111799999999999</v>
      </c>
      <c r="Y89" s="1">
        <v>22.279</v>
      </c>
      <c r="Z89" s="1">
        <v>22.692599999999999</v>
      </c>
      <c r="AA89" s="1">
        <v>18.0932</v>
      </c>
      <c r="AB89" s="1">
        <v>17.944400000000002</v>
      </c>
      <c r="AC89" s="1">
        <v>16.514399999999998</v>
      </c>
      <c r="AD89" s="1">
        <v>19.220400000000001</v>
      </c>
      <c r="AE89" s="1">
        <v>19.410599999999999</v>
      </c>
      <c r="AF89" s="1">
        <v>18.307600000000001</v>
      </c>
      <c r="AG89" s="1">
        <v>19.4572</v>
      </c>
      <c r="AH89" s="1" t="s">
        <v>141</v>
      </c>
      <c r="AI89" s="1">
        <f t="shared" si="26"/>
        <v>99</v>
      </c>
      <c r="AJ89" s="1">
        <f t="shared" si="27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142</v>
      </c>
      <c r="B90" s="1" t="s">
        <v>36</v>
      </c>
      <c r="C90" s="1">
        <v>379.93700000000001</v>
      </c>
      <c r="D90" s="1">
        <v>497.18</v>
      </c>
      <c r="E90" s="1">
        <v>413.113</v>
      </c>
      <c r="F90" s="1">
        <v>358.28300000000002</v>
      </c>
      <c r="G90" s="7">
        <v>1</v>
      </c>
      <c r="H90" s="1">
        <v>50</v>
      </c>
      <c r="I90" s="1" t="s">
        <v>37</v>
      </c>
      <c r="J90" s="1">
        <v>446.00700000000001</v>
      </c>
      <c r="K90" s="1">
        <f t="shared" si="21"/>
        <v>-32.894000000000005</v>
      </c>
      <c r="L90" s="1"/>
      <c r="M90" s="1"/>
      <c r="N90" s="1"/>
      <c r="O90" s="1">
        <v>206.93700000000001</v>
      </c>
      <c r="P90" s="1">
        <f t="shared" si="22"/>
        <v>82.622600000000006</v>
      </c>
      <c r="Q90" s="5">
        <f t="shared" si="30"/>
        <v>426.25120000000004</v>
      </c>
      <c r="R90" s="5">
        <f t="shared" si="25"/>
        <v>226.25120000000004</v>
      </c>
      <c r="S90" s="5">
        <v>200</v>
      </c>
      <c r="T90" s="5"/>
      <c r="U90" s="1"/>
      <c r="V90" s="1">
        <f t="shared" si="23"/>
        <v>12</v>
      </c>
      <c r="W90" s="1">
        <f t="shared" si="24"/>
        <v>6.8409853962475156</v>
      </c>
      <c r="X90" s="1">
        <v>71.217399999999998</v>
      </c>
      <c r="Y90" s="1">
        <v>69.549599999999998</v>
      </c>
      <c r="Z90" s="1">
        <v>66.131799999999998</v>
      </c>
      <c r="AA90" s="1">
        <v>60.626800000000003</v>
      </c>
      <c r="AB90" s="1">
        <v>58.251399999999997</v>
      </c>
      <c r="AC90" s="1">
        <v>63.950400000000002</v>
      </c>
      <c r="AD90" s="1">
        <v>64.777200000000008</v>
      </c>
      <c r="AE90" s="1">
        <v>69.00739999999999</v>
      </c>
      <c r="AF90" s="1">
        <v>69.489999999999995</v>
      </c>
      <c r="AG90" s="1">
        <v>50.404400000000003</v>
      </c>
      <c r="AH90" s="1"/>
      <c r="AI90" s="1">
        <f t="shared" si="26"/>
        <v>226</v>
      </c>
      <c r="AJ90" s="1">
        <f t="shared" si="27"/>
        <v>200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4" t="s">
        <v>143</v>
      </c>
      <c r="B91" s="14" t="s">
        <v>42</v>
      </c>
      <c r="C91" s="14"/>
      <c r="D91" s="14"/>
      <c r="E91" s="14"/>
      <c r="F91" s="14"/>
      <c r="G91" s="15">
        <v>0</v>
      </c>
      <c r="H91" s="14">
        <v>40</v>
      </c>
      <c r="I91" s="14" t="s">
        <v>37</v>
      </c>
      <c r="J91" s="14"/>
      <c r="K91" s="14">
        <f t="shared" si="21"/>
        <v>0</v>
      </c>
      <c r="L91" s="14"/>
      <c r="M91" s="14"/>
      <c r="N91" s="14"/>
      <c r="O91" s="14">
        <v>0</v>
      </c>
      <c r="P91" s="14">
        <f t="shared" si="22"/>
        <v>0</v>
      </c>
      <c r="Q91" s="16"/>
      <c r="R91" s="5">
        <f t="shared" si="25"/>
        <v>0</v>
      </c>
      <c r="S91" s="16"/>
      <c r="T91" s="16"/>
      <c r="U91" s="14"/>
      <c r="V91" s="14" t="e">
        <f t="shared" si="23"/>
        <v>#DIV/0!</v>
      </c>
      <c r="W91" s="14" t="e">
        <f t="shared" si="24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50</v>
      </c>
      <c r="AI91" s="1">
        <f t="shared" si="26"/>
        <v>0</v>
      </c>
      <c r="AJ91" s="1">
        <f t="shared" si="27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144</v>
      </c>
      <c r="B92" s="1" t="s">
        <v>42</v>
      </c>
      <c r="C92" s="1">
        <v>271</v>
      </c>
      <c r="D92" s="1">
        <v>217</v>
      </c>
      <c r="E92" s="1">
        <v>315</v>
      </c>
      <c r="F92" s="1">
        <v>137</v>
      </c>
      <c r="G92" s="7">
        <v>0.3</v>
      </c>
      <c r="H92" s="1">
        <v>40</v>
      </c>
      <c r="I92" s="1" t="s">
        <v>37</v>
      </c>
      <c r="J92" s="1">
        <v>327</v>
      </c>
      <c r="K92" s="1">
        <f t="shared" si="21"/>
        <v>-12</v>
      </c>
      <c r="L92" s="1"/>
      <c r="M92" s="1"/>
      <c r="N92" s="1"/>
      <c r="O92" s="1">
        <v>333</v>
      </c>
      <c r="P92" s="1">
        <f t="shared" si="22"/>
        <v>63</v>
      </c>
      <c r="Q92" s="5">
        <f t="shared" ref="Q92" si="31">11*P92-O92-N92-F92</f>
        <v>223</v>
      </c>
      <c r="R92" s="5">
        <f t="shared" si="25"/>
        <v>123</v>
      </c>
      <c r="S92" s="5">
        <v>100</v>
      </c>
      <c r="T92" s="5"/>
      <c r="U92" s="1"/>
      <c r="V92" s="1">
        <f t="shared" si="23"/>
        <v>11</v>
      </c>
      <c r="W92" s="1">
        <f t="shared" si="24"/>
        <v>7.4603174603174605</v>
      </c>
      <c r="X92" s="1">
        <v>59</v>
      </c>
      <c r="Y92" s="1">
        <v>42.6</v>
      </c>
      <c r="Z92" s="1">
        <v>40.200000000000003</v>
      </c>
      <c r="AA92" s="1">
        <v>41.2</v>
      </c>
      <c r="AB92" s="1">
        <v>39.200000000000003</v>
      </c>
      <c r="AC92" s="1">
        <v>42.8</v>
      </c>
      <c r="AD92" s="1">
        <v>43</v>
      </c>
      <c r="AE92" s="1">
        <v>49.8</v>
      </c>
      <c r="AF92" s="1">
        <v>48.8</v>
      </c>
      <c r="AG92" s="1">
        <v>41.4</v>
      </c>
      <c r="AH92" s="1"/>
      <c r="AI92" s="1">
        <f t="shared" si="26"/>
        <v>37</v>
      </c>
      <c r="AJ92" s="1">
        <f t="shared" si="27"/>
        <v>30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145</v>
      </c>
      <c r="B93" s="1" t="s">
        <v>42</v>
      </c>
      <c r="C93" s="1">
        <v>49</v>
      </c>
      <c r="D93" s="1"/>
      <c r="E93" s="1">
        <v>42</v>
      </c>
      <c r="F93" s="1">
        <v>3</v>
      </c>
      <c r="G93" s="7">
        <v>0.12</v>
      </c>
      <c r="H93" s="1">
        <v>45</v>
      </c>
      <c r="I93" s="1" t="s">
        <v>37</v>
      </c>
      <c r="J93" s="1">
        <v>43</v>
      </c>
      <c r="K93" s="1">
        <f t="shared" si="21"/>
        <v>-1</v>
      </c>
      <c r="L93" s="1"/>
      <c r="M93" s="1"/>
      <c r="N93" s="1"/>
      <c r="O93" s="1">
        <v>0</v>
      </c>
      <c r="P93" s="1">
        <f t="shared" si="22"/>
        <v>8.4</v>
      </c>
      <c r="Q93" s="5">
        <f>8*P93-O93-N93-F93</f>
        <v>64.2</v>
      </c>
      <c r="R93" s="5">
        <f t="shared" si="25"/>
        <v>64.2</v>
      </c>
      <c r="S93" s="5"/>
      <c r="T93" s="5"/>
      <c r="U93" s="1"/>
      <c r="V93" s="1">
        <f t="shared" si="23"/>
        <v>8</v>
      </c>
      <c r="W93" s="1">
        <f t="shared" si="24"/>
        <v>0.35714285714285715</v>
      </c>
      <c r="X93" s="1">
        <v>7.8</v>
      </c>
      <c r="Y93" s="1">
        <v>2.2000000000000002</v>
      </c>
      <c r="Z93" s="1">
        <v>2.2000000000000002</v>
      </c>
      <c r="AA93" s="1">
        <v>6.8</v>
      </c>
      <c r="AB93" s="1">
        <v>8.4</v>
      </c>
      <c r="AC93" s="1">
        <v>2.6</v>
      </c>
      <c r="AD93" s="1">
        <v>0.2</v>
      </c>
      <c r="AE93" s="1">
        <v>12</v>
      </c>
      <c r="AF93" s="1">
        <v>19.600000000000001</v>
      </c>
      <c r="AG93" s="1">
        <v>9.1999999999999993</v>
      </c>
      <c r="AH93" s="1" t="s">
        <v>146</v>
      </c>
      <c r="AI93" s="1">
        <f t="shared" si="26"/>
        <v>8</v>
      </c>
      <c r="AJ93" s="1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4" t="s">
        <v>147</v>
      </c>
      <c r="B94" s="14" t="s">
        <v>36</v>
      </c>
      <c r="C94" s="14">
        <v>1.5249999999999999</v>
      </c>
      <c r="D94" s="14">
        <v>0.378</v>
      </c>
      <c r="E94" s="14">
        <v>1.903</v>
      </c>
      <c r="F94" s="14"/>
      <c r="G94" s="15">
        <v>0</v>
      </c>
      <c r="H94" s="14">
        <v>180</v>
      </c>
      <c r="I94" s="14" t="s">
        <v>37</v>
      </c>
      <c r="J94" s="14">
        <v>4.42</v>
      </c>
      <c r="K94" s="14">
        <f t="shared" si="21"/>
        <v>-2.5169999999999999</v>
      </c>
      <c r="L94" s="14"/>
      <c r="M94" s="14"/>
      <c r="N94" s="14"/>
      <c r="O94" s="14">
        <v>0</v>
      </c>
      <c r="P94" s="14">
        <f t="shared" si="22"/>
        <v>0.38059999999999999</v>
      </c>
      <c r="Q94" s="16"/>
      <c r="R94" s="5">
        <f t="shared" si="25"/>
        <v>0</v>
      </c>
      <c r="S94" s="16"/>
      <c r="T94" s="16"/>
      <c r="U94" s="14"/>
      <c r="V94" s="14">
        <f t="shared" si="23"/>
        <v>0</v>
      </c>
      <c r="W94" s="14">
        <f t="shared" si="24"/>
        <v>0</v>
      </c>
      <c r="X94" s="14">
        <v>0.38059999999999999</v>
      </c>
      <c r="Y94" s="14">
        <v>0.82100000000000006</v>
      </c>
      <c r="Z94" s="14">
        <v>1.1232</v>
      </c>
      <c r="AA94" s="14">
        <v>1.8819999999999999</v>
      </c>
      <c r="AB94" s="14">
        <v>1.8782000000000001</v>
      </c>
      <c r="AC94" s="14">
        <v>2.6183999999999998</v>
      </c>
      <c r="AD94" s="14">
        <v>2.9956</v>
      </c>
      <c r="AE94" s="14">
        <v>2.7841999999999998</v>
      </c>
      <c r="AF94" s="14">
        <v>2.4834000000000001</v>
      </c>
      <c r="AG94" s="14">
        <v>6.9099999999999993</v>
      </c>
      <c r="AH94" s="14" t="s">
        <v>50</v>
      </c>
      <c r="AI94" s="1">
        <f t="shared" si="26"/>
        <v>0</v>
      </c>
      <c r="AJ94" s="1">
        <f t="shared" si="27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I94" xr:uid="{CE295C1F-A2B2-4077-88D4-8400B4A359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2025-06-19T13:59:14Z</dcterms:created>
  <dcterms:modified xsi:type="dcterms:W3CDTF">2025-06-20T09:03:54Z</dcterms:modified>
</cp:coreProperties>
</file>