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3FAF2B6F-8DBB-46AA-8E3D-4846F9981B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Y179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F528" i="1" s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1" i="1"/>
  <c r="Y81" i="1"/>
  <c r="Y85" i="1"/>
  <c r="Y92" i="1"/>
  <c r="BP98" i="1"/>
  <c r="BN98" i="1"/>
  <c r="Z98" i="1"/>
  <c r="BP107" i="1"/>
  <c r="BN107" i="1"/>
  <c r="Z107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BP96" i="1"/>
  <c r="BN96" i="1"/>
  <c r="Z96" i="1"/>
  <c r="BP100" i="1"/>
  <c r="BN100" i="1"/>
  <c r="Z100" i="1"/>
  <c r="Y102" i="1"/>
  <c r="Y110" i="1"/>
  <c r="BP105" i="1"/>
  <c r="BN105" i="1"/>
  <c r="Z105" i="1"/>
  <c r="Z109" i="1" s="1"/>
  <c r="Y109" i="1"/>
  <c r="BP113" i="1"/>
  <c r="BN113" i="1"/>
  <c r="Z113" i="1"/>
  <c r="Z115" i="1" s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Z173" i="1" s="1"/>
  <c r="BP169" i="1"/>
  <c r="BN169" i="1"/>
  <c r="Z169" i="1"/>
  <c r="Y173" i="1"/>
  <c r="BP177" i="1"/>
  <c r="BN177" i="1"/>
  <c r="Z177" i="1"/>
  <c r="Z179" i="1" s="1"/>
  <c r="Y194" i="1"/>
  <c r="BP198" i="1"/>
  <c r="BN198" i="1"/>
  <c r="Z198" i="1"/>
  <c r="Z205" i="1" s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Z233" i="1" s="1"/>
  <c r="BP231" i="1"/>
  <c r="BN231" i="1"/>
  <c r="Z231" i="1"/>
  <c r="Y238" i="1"/>
  <c r="BP306" i="1"/>
  <c r="BN306" i="1"/>
  <c r="Z306" i="1"/>
  <c r="Y310" i="1"/>
  <c r="BP314" i="1"/>
  <c r="BN314" i="1"/>
  <c r="Z314" i="1"/>
  <c r="Z318" i="1" s="1"/>
  <c r="Y318" i="1"/>
  <c r="Z324" i="1"/>
  <c r="BP322" i="1"/>
  <c r="BN322" i="1"/>
  <c r="Z322" i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Z310" i="1" s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Z332" i="1" s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07" i="1" l="1"/>
  <c r="Z477" i="1"/>
  <c r="Z461" i="1"/>
  <c r="Z101" i="1"/>
  <c r="Y520" i="1"/>
  <c r="Z379" i="1"/>
  <c r="Z357" i="1"/>
  <c r="Z338" i="1"/>
  <c r="Z217" i="1"/>
  <c r="Z493" i="1"/>
  <c r="Z471" i="1"/>
  <c r="Z269" i="1"/>
  <c r="Z504" i="1"/>
  <c r="Z455" i="1"/>
  <c r="Z32" i="1"/>
  <c r="Z523" i="1" s="1"/>
  <c r="Y522" i="1"/>
  <c r="Y519" i="1"/>
  <c r="Y521" i="1" s="1"/>
  <c r="Z300" i="1"/>
  <c r="Z252" i="1"/>
  <c r="Y518" i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<sst xmlns="http://schemas.openxmlformats.org/spreadsheetml/2006/main" count="2343" uniqueCount="847">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</sst>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3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5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6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6" customWidth="1"/>
    <col min="19" max="19" width="6.140625" style="5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6" customWidth="1"/>
    <col min="25" max="25" width="11" style="576" customWidth="1"/>
    <col min="26" max="26" width="10" style="576" customWidth="1"/>
    <col min="27" max="27" width="11.5703125" style="576" customWidth="1"/>
    <col min="28" max="28" width="10.42578125" style="576" customWidth="1"/>
    <col min="29" max="29" width="30" style="5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6" customWidth="1"/>
    <col min="34" max="34" width="9.140625" style="576" customWidth="1"/>
    <col min="35" max="16384" width="9.140625" style="576"/>
  </cols>
  <sheetData>
    <row r="1" spans="1:32" s="580" customFormat="1" ht="45" customHeight="1" x14ac:dyDescent="0.2">
      <c r="A1" s="41"/>
      <c r="B1" s="41"/>
      <c r="C1" s="41"/>
      <c r="D1" s="662" t="s">
        <v>0</v>
      </c>
      <c r="E1" s="612"/>
      <c r="F1" s="612"/>
      <c r="G1" s="12" t="s">
        <v>1</v>
      </c>
      <c r="H1" s="662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0" customFormat="1" ht="23.45" customHeight="1" x14ac:dyDescent="0.2">
      <c r="A5" s="714" t="s">
        <v>8</v>
      </c>
      <c r="B5" s="715"/>
      <c r="C5" s="716"/>
      <c r="D5" s="668"/>
      <c r="E5" s="669"/>
      <c r="F5" s="892" t="s">
        <v>9</v>
      </c>
      <c r="G5" s="716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45829</v>
      </c>
      <c r="R5" s="712"/>
      <c r="T5" s="764" t="s">
        <v>11</v>
      </c>
      <c r="U5" s="636"/>
      <c r="V5" s="766" t="s">
        <v>12</v>
      </c>
      <c r="W5" s="712"/>
      <c r="AB5" s="51"/>
      <c r="AC5" s="51"/>
      <c r="AD5" s="51"/>
      <c r="AE5" s="51"/>
    </row>
    <row r="6" spans="1:32" s="580" customFormat="1" ht="24" customHeight="1" x14ac:dyDescent="0.2">
      <c r="A6" s="714" t="s">
        <v>13</v>
      </c>
      <c r="B6" s="715"/>
      <c r="C6" s="716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2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3" t="s">
        <v>17</v>
      </c>
      <c r="W6" s="630"/>
      <c r="AB6" s="51"/>
      <c r="AC6" s="51"/>
      <c r="AD6" s="51"/>
      <c r="AE6" s="51"/>
    </row>
    <row r="7" spans="1:32" s="580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4"/>
      <c r="W7" s="825"/>
      <c r="AB7" s="51"/>
      <c r="AC7" s="51"/>
      <c r="AD7" s="51"/>
      <c r="AE7" s="51"/>
    </row>
    <row r="8" spans="1:32" s="580" customFormat="1" ht="25.5" customHeight="1" x14ac:dyDescent="0.2">
      <c r="A8" s="920" t="s">
        <v>18</v>
      </c>
      <c r="B8" s="599"/>
      <c r="C8" s="600"/>
      <c r="D8" s="651"/>
      <c r="E8" s="652"/>
      <c r="F8" s="652"/>
      <c r="G8" s="652"/>
      <c r="H8" s="652"/>
      <c r="I8" s="652"/>
      <c r="J8" s="652"/>
      <c r="K8" s="652"/>
      <c r="L8" s="652"/>
      <c r="M8" s="653"/>
      <c r="N8" s="61"/>
      <c r="P8" s="24" t="s">
        <v>19</v>
      </c>
      <c r="Q8" s="725">
        <v>0.41666666666666669</v>
      </c>
      <c r="R8" s="646"/>
      <c r="T8" s="597"/>
      <c r="U8" s="636"/>
      <c r="V8" s="824"/>
      <c r="W8" s="825"/>
      <c r="AB8" s="51"/>
      <c r="AC8" s="51"/>
      <c r="AD8" s="51"/>
      <c r="AE8" s="51"/>
    </row>
    <row r="9" spans="1:32" s="580" customFormat="1" ht="39.950000000000003" customHeight="1" x14ac:dyDescent="0.2">
      <c r="A9" s="7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7"/>
      <c r="E9" s="602"/>
      <c r="F9" s="7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81"/>
      <c r="P9" s="26" t="s">
        <v>20</v>
      </c>
      <c r="Q9" s="708"/>
      <c r="R9" s="709"/>
      <c r="T9" s="597"/>
      <c r="U9" s="636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80" customFormat="1" ht="26.45" customHeight="1" x14ac:dyDescent="0.2">
      <c r="A10" s="7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7"/>
      <c r="E10" s="602"/>
      <c r="F10" s="7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5" t="str">
        <f>IFERROR(VLOOKUP($D$10,Proxy,2,FALSE),"")</f>
        <v/>
      </c>
      <c r="I10" s="597"/>
      <c r="J10" s="597"/>
      <c r="K10" s="597"/>
      <c r="L10" s="597"/>
      <c r="M10" s="597"/>
      <c r="N10" s="579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1"/>
      <c r="R11" s="712"/>
      <c r="U11" s="24" t="s">
        <v>26</v>
      </c>
      <c r="V11" s="861" t="s">
        <v>27</v>
      </c>
      <c r="W11" s="709"/>
      <c r="X11" s="45"/>
      <c r="Y11" s="45"/>
      <c r="Z11" s="45"/>
      <c r="AA11" s="45"/>
      <c r="AB11" s="51"/>
      <c r="AC11" s="51"/>
      <c r="AD11" s="51"/>
      <c r="AE11" s="51"/>
    </row>
    <row r="12" spans="1:32" s="580" customFormat="1" ht="18.600000000000001" customHeight="1" x14ac:dyDescent="0.2">
      <c r="A12" s="758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25"/>
      <c r="R12" s="646"/>
      <c r="S12" s="23"/>
      <c r="U12" s="24"/>
      <c r="V12" s="612"/>
      <c r="W12" s="597"/>
      <c r="AB12" s="51"/>
      <c r="AC12" s="51"/>
      <c r="AD12" s="51"/>
      <c r="AE12" s="51"/>
    </row>
    <row r="13" spans="1:32" s="580" customFormat="1" ht="23.25" customHeight="1" x14ac:dyDescent="0.2">
      <c r="A13" s="758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1"/>
      <c r="R13" s="7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0" customFormat="1" ht="18.600000000000001" customHeight="1" x14ac:dyDescent="0.2">
      <c r="A14" s="758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0" customFormat="1" ht="22.5" customHeight="1" x14ac:dyDescent="0.2">
      <c r="A15" s="789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1" t="s">
        <v>34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5" t="s">
        <v>37</v>
      </c>
      <c r="D17" s="623" t="s">
        <v>38</v>
      </c>
      <c r="E17" s="694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3"/>
      <c r="R17" s="693"/>
      <c r="S17" s="693"/>
      <c r="T17" s="694"/>
      <c r="U17" s="917" t="s">
        <v>50</v>
      </c>
      <c r="V17" s="716"/>
      <c r="W17" s="623" t="s">
        <v>51</v>
      </c>
      <c r="X17" s="623" t="s">
        <v>52</v>
      </c>
      <c r="Y17" s="918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5"/>
      <c r="E18" s="697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4"/>
      <c r="X18" s="624"/>
      <c r="Y18" s="919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7"/>
      <c r="AB20" s="577"/>
      <c r="AC20" s="577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8"/>
      <c r="AB21" s="578"/>
      <c r="AC21" s="578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7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8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8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8"/>
      <c r="AB25" s="578"/>
      <c r="AC25" s="578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7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8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8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8"/>
      <c r="AB34" s="578"/>
      <c r="AC34" s="578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7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8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8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7"/>
      <c r="AB39" s="577"/>
      <c r="AC39" s="577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8"/>
      <c r="AB40" s="578"/>
      <c r="AC40" s="578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7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8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8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8"/>
      <c r="AB46" s="578"/>
      <c r="AC46" s="578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7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8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8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7"/>
      <c r="AB50" s="577"/>
      <c r="AC50" s="577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8"/>
      <c r="AB51" s="578"/>
      <c r="AC51" s="578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270</v>
      </c>
      <c r="Y53" s="584">
        <f t="shared" si="6"/>
        <v>270</v>
      </c>
      <c r="Z53" s="36">
        <f>IFERROR(IF(Y53=0,"",ROUNDUP(Y53/H53,0)*0.01898),"")</f>
        <v>0.47450000000000003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280.87499999999994</v>
      </c>
      <c r="BN53" s="64">
        <f t="shared" si="8"/>
        <v>280.87499999999994</v>
      </c>
      <c r="BO53" s="64">
        <f t="shared" si="9"/>
        <v>0.390625</v>
      </c>
      <c r="BP53" s="64">
        <f t="shared" si="10"/>
        <v>0.390625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67.5</v>
      </c>
      <c r="Y57" s="584">
        <f t="shared" si="6"/>
        <v>67.5</v>
      </c>
      <c r="Z57" s="36">
        <f>IFERROR(IF(Y57=0,"",ROUNDUP(Y57/H57,0)*0.00902),"")</f>
        <v>0.1353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70.650000000000006</v>
      </c>
      <c r="BN57" s="64">
        <f t="shared" si="8"/>
        <v>70.650000000000006</v>
      </c>
      <c r="BO57" s="64">
        <f t="shared" si="9"/>
        <v>0.11363636363636365</v>
      </c>
      <c r="BP57" s="64">
        <f t="shared" si="10"/>
        <v>0.11363636363636365</v>
      </c>
    </row>
    <row r="58" spans="1:68" x14ac:dyDescent="0.2">
      <c r="A58" s="607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8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40</v>
      </c>
      <c r="Y58" s="585">
        <f>IFERROR(Y52/H52,"0")+IFERROR(Y53/H53,"0")+IFERROR(Y54/H54,"0")+IFERROR(Y55/H55,"0")+IFERROR(Y56/H56,"0")+IFERROR(Y57/H57,"0")</f>
        <v>40</v>
      </c>
      <c r="Z58" s="585">
        <f>IFERROR(IF(Z52="",0,Z52),"0")+IFERROR(IF(Z53="",0,Z53),"0")+IFERROR(IF(Z54="",0,Z54),"0")+IFERROR(IF(Z55="",0,Z55),"0")+IFERROR(IF(Z56="",0,Z56),"0")+IFERROR(IF(Z57="",0,Z57),"0")</f>
        <v>0.60980000000000001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8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337.5</v>
      </c>
      <c r="Y59" s="585">
        <f>IFERROR(SUM(Y52:Y57),"0")</f>
        <v>337.5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8"/>
      <c r="AB60" s="578"/>
      <c r="AC60" s="578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50</v>
      </c>
      <c r="Y61" s="584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7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8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4.6296296296296298</v>
      </c>
      <c r="Y65" s="585">
        <f>IFERROR(Y61/H61,"0")+IFERROR(Y62/H62,"0")+IFERROR(Y63/H63,"0")+IFERROR(Y64/H64,"0")</f>
        <v>5</v>
      </c>
      <c r="Z65" s="585">
        <f>IFERROR(IF(Z61="",0,Z61),"0")+IFERROR(IF(Z62="",0,Z62),"0")+IFERROR(IF(Z63="",0,Z63),"0")+IFERROR(IF(Z64="",0,Z64),"0")</f>
        <v>9.4899999999999998E-2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8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50</v>
      </c>
      <c r="Y66" s="585">
        <f>IFERROR(SUM(Y61:Y64),"0")</f>
        <v>54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8"/>
      <c r="AB67" s="578"/>
      <c r="AC67" s="578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7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8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8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8"/>
      <c r="AB73" s="578"/>
      <c r="AC73" s="578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100</v>
      </c>
      <c r="Y76" s="584">
        <f t="shared" si="11"/>
        <v>100.80000000000001</v>
      </c>
      <c r="Z76" s="36">
        <f>IFERROR(IF(Y76=0,"",ROUNDUP(Y76/H76,0)*0.01898),"")</f>
        <v>0.22776000000000002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106.03571428571429</v>
      </c>
      <c r="BN76" s="64">
        <f t="shared" si="13"/>
        <v>106.88400000000001</v>
      </c>
      <c r="BO76" s="64">
        <f t="shared" si="14"/>
        <v>0.18601190476190477</v>
      </c>
      <c r="BP76" s="64">
        <f t="shared" si="15"/>
        <v>0.1875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7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8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11.904761904761905</v>
      </c>
      <c r="Y80" s="585">
        <f>IFERROR(Y74/H74,"0")+IFERROR(Y75/H75,"0")+IFERROR(Y76/H76,"0")+IFERROR(Y77/H77,"0")+IFERROR(Y78/H78,"0")+IFERROR(Y79/H79,"0")</f>
        <v>12</v>
      </c>
      <c r="Z80" s="585">
        <f>IFERROR(IF(Z74="",0,Z74),"0")+IFERROR(IF(Z75="",0,Z75),"0")+IFERROR(IF(Z76="",0,Z76),"0")+IFERROR(IF(Z77="",0,Z77),"0")+IFERROR(IF(Z78="",0,Z78),"0")+IFERROR(IF(Z79="",0,Z79),"0")</f>
        <v>0.22776000000000002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8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100</v>
      </c>
      <c r="Y81" s="585">
        <f>IFERROR(SUM(Y74:Y79),"0")</f>
        <v>100.80000000000001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8"/>
      <c r="AB82" s="578"/>
      <c r="AC82" s="578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7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8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8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7"/>
      <c r="AB87" s="577"/>
      <c r="AC87" s="577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8"/>
      <c r="AB88" s="578"/>
      <c r="AC88" s="578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7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8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8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8"/>
      <c r="AB94" s="578"/>
      <c r="AC94" s="578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8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7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8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8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7"/>
      <c r="AB103" s="577"/>
      <c r="AC103" s="577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8"/>
      <c r="AB104" s="578"/>
      <c r="AC104" s="578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7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8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8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8"/>
      <c r="AB111" s="578"/>
      <c r="AC111" s="578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7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8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8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8"/>
      <c r="AB117" s="578"/>
      <c r="AC117" s="578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7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8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8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8"/>
      <c r="AB125" s="578"/>
      <c r="AC125" s="578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7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8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8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7"/>
      <c r="AB130" s="577"/>
      <c r="AC130" s="577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8"/>
      <c r="AB131" s="578"/>
      <c r="AC131" s="578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7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8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8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8"/>
      <c r="AB136" s="578"/>
      <c r="AC136" s="578"/>
    </row>
    <row r="137" spans="1:68" ht="27" customHeight="1" x14ac:dyDescent="0.25">
      <c r="A137" s="54" t="s">
        <v>239</v>
      </c>
      <c r="B137" s="54" t="s">
        <v>240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7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8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8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8"/>
      <c r="AB141" s="578"/>
      <c r="AC141" s="578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7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8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8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7"/>
      <c r="AB146" s="577"/>
      <c r="AC146" s="577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8"/>
      <c r="AB147" s="578"/>
      <c r="AC147" s="578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7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8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8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8"/>
      <c r="AB151" s="578"/>
      <c r="AC151" s="578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7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8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8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7"/>
      <c r="AB158" s="577"/>
      <c r="AC158" s="577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8"/>
      <c r="AB159" s="578"/>
      <c r="AC159" s="578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7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8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8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8"/>
      <c r="AB163" s="578"/>
      <c r="AC163" s="578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7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8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8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8"/>
      <c r="AB175" s="578"/>
      <c r="AC175" s="578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7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8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8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8"/>
      <c r="AB181" s="578"/>
      <c r="AC181" s="578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7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8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8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7"/>
      <c r="AB185" s="577"/>
      <c r="AC185" s="577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8"/>
      <c r="AB186" s="578"/>
      <c r="AC186" s="578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7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8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8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8"/>
      <c r="AB191" s="578"/>
      <c r="AC191" s="578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7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8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8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8"/>
      <c r="AB196" s="578"/>
      <c r="AC196" s="578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7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8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8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8"/>
      <c r="AB207" s="578"/>
      <c r="AC207" s="578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7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8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8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8"/>
      <c r="AB219" s="578"/>
      <c r="AC219" s="578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7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8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8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7"/>
      <c r="AB224" s="577"/>
      <c r="AC224" s="577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8"/>
      <c r="AB225" s="578"/>
      <c r="AC225" s="578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7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8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8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8"/>
      <c r="AB235" s="578"/>
      <c r="AC235" s="578"/>
    </row>
    <row r="236" spans="1:68" ht="27" customHeight="1" x14ac:dyDescent="0.25">
      <c r="A236" s="54" t="s">
        <v>379</v>
      </c>
      <c r="B236" s="54" t="s">
        <v>380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7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8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8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8"/>
      <c r="AB240" s="578"/>
      <c r="AC240" s="578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7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8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8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8"/>
      <c r="AB245" s="578"/>
      <c r="AC245" s="578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5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7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8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8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7"/>
      <c r="AB254" s="577"/>
      <c r="AC254" s="577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8"/>
      <c r="AB255" s="578"/>
      <c r="AC255" s="578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7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8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8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7"/>
      <c r="AB263" s="577"/>
      <c r="AC263" s="577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8"/>
      <c r="AB264" s="578"/>
      <c r="AC264" s="578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7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7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8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8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7"/>
      <c r="AB271" s="577"/>
      <c r="AC271" s="577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8"/>
      <c r="AB272" s="578"/>
      <c r="AC272" s="578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7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8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8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7"/>
      <c r="AB278" s="577"/>
      <c r="AC278" s="577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8"/>
      <c r="AB279" s="578"/>
      <c r="AC279" s="578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7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8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8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8"/>
      <c r="AB283" s="578"/>
      <c r="AC283" s="578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7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8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8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7"/>
      <c r="AB287" s="577"/>
      <c r="AC287" s="577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8"/>
      <c r="AB288" s="578"/>
      <c r="AC288" s="578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7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8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8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7"/>
      <c r="AB292" s="577"/>
      <c r="AC292" s="577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8"/>
      <c r="AB293" s="578"/>
      <c r="AC293" s="578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7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8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8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8"/>
      <c r="AB302" s="578"/>
      <c r="AC302" s="578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7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8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8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8"/>
      <c r="AB312" s="578"/>
      <c r="AC312" s="578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7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8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8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8"/>
      <c r="AB320" s="578"/>
      <c r="AC320" s="578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350</v>
      </c>
      <c r="Y321" s="584">
        <f>IFERROR(IF(X321="",0,CEILING((X321/$H321),1)*$H321),"")</f>
        <v>352.8</v>
      </c>
      <c r="Z321" s="36">
        <f>IFERROR(IF(Y321=0,"",ROUNDUP(Y321/H321,0)*0.01898),"")</f>
        <v>0.79715999999999998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371.625</v>
      </c>
      <c r="BN321" s="64">
        <f>IFERROR(Y321*I321/H321,"0")</f>
        <v>374.59800000000001</v>
      </c>
      <c r="BO321" s="64">
        <f>IFERROR(1/J321*(X321/H321),"0")</f>
        <v>0.65104166666666663</v>
      </c>
      <c r="BP321" s="64">
        <f>IFERROR(1/J321*(Y321/H321),"0")</f>
        <v>0.65625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7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8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41.666666666666664</v>
      </c>
      <c r="Y324" s="585">
        <f>IFERROR(Y321/H321,"0")+IFERROR(Y322/H322,"0")+IFERROR(Y323/H323,"0")</f>
        <v>42</v>
      </c>
      <c r="Z324" s="585">
        <f>IFERROR(IF(Z321="",0,Z321),"0")+IFERROR(IF(Z322="",0,Z322),"0")+IFERROR(IF(Z323="",0,Z323),"0")</f>
        <v>0.79715999999999998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8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350</v>
      </c>
      <c r="Y325" s="585">
        <f>IFERROR(SUM(Y321:Y323),"0")</f>
        <v>352.8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8"/>
      <c r="AB326" s="578"/>
      <c r="AC326" s="578"/>
    </row>
    <row r="327" spans="1:68" ht="27" customHeight="1" x14ac:dyDescent="0.25">
      <c r="A327" s="54" t="s">
        <v>515</v>
      </c>
      <c r="B327" s="54" t="s">
        <v>516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09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7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8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8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8"/>
      <c r="AB334" s="578"/>
      <c r="AC334" s="578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7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8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8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7"/>
      <c r="AB340" s="577"/>
      <c r="AC340" s="577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8"/>
      <c r="AB341" s="578"/>
      <c r="AC341" s="578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7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8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8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7"/>
      <c r="AB348" s="577"/>
      <c r="AC348" s="577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8"/>
      <c r="AB349" s="578"/>
      <c r="AC349" s="578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2000</v>
      </c>
      <c r="Y350" s="584">
        <f t="shared" ref="Y350:Y356" si="58">IFERROR(IF(X350="",0,CEILING((X350/$H350),1)*$H350),"")</f>
        <v>2010</v>
      </c>
      <c r="Z350" s="36">
        <f>IFERROR(IF(Y350=0,"",ROUNDUP(Y350/H350,0)*0.02175),"")</f>
        <v>2.9144999999999999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2064</v>
      </c>
      <c r="BN350" s="64">
        <f t="shared" ref="BN350:BN356" si="60">IFERROR(Y350*I350/H350,"0")</f>
        <v>2074.3200000000002</v>
      </c>
      <c r="BO350" s="64">
        <f t="shared" ref="BO350:BO356" si="61">IFERROR(1/J350*(X350/H350),"0")</f>
        <v>2.7777777777777777</v>
      </c>
      <c r="BP350" s="64">
        <f t="shared" ref="BP350:BP356" si="62">IFERROR(1/J350*(Y350/H350),"0")</f>
        <v>2.7916666666666665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1500</v>
      </c>
      <c r="Y353" s="584">
        <f t="shared" si="58"/>
        <v>1500</v>
      </c>
      <c r="Z353" s="36">
        <f>IFERROR(IF(Y353=0,"",ROUNDUP(Y353/H353,0)*0.02175),"")</f>
        <v>2.1749999999999998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1548</v>
      </c>
      <c r="BN353" s="64">
        <f t="shared" si="60"/>
        <v>1548</v>
      </c>
      <c r="BO353" s="64">
        <f t="shared" si="61"/>
        <v>2.083333333333333</v>
      </c>
      <c r="BP353" s="64">
        <f t="shared" si="62"/>
        <v>2.083333333333333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7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8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233.33333333333334</v>
      </c>
      <c r="Y357" s="585">
        <f>IFERROR(Y350/H350,"0")+IFERROR(Y351/H351,"0")+IFERROR(Y352/H352,"0")+IFERROR(Y353/H353,"0")+IFERROR(Y354/H354,"0")+IFERROR(Y355/H355,"0")+IFERROR(Y356/H356,"0")</f>
        <v>234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5.0894999999999992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8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3500</v>
      </c>
      <c r="Y358" s="585">
        <f>IFERROR(SUM(Y350:Y356),"0")</f>
        <v>3510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8"/>
      <c r="AB359" s="578"/>
      <c r="AC359" s="578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2500</v>
      </c>
      <c r="Y360" s="584">
        <f>IFERROR(IF(X360="",0,CEILING((X360/$H360),1)*$H360),"")</f>
        <v>2505</v>
      </c>
      <c r="Z360" s="36">
        <f>IFERROR(IF(Y360=0,"",ROUNDUP(Y360/H360,0)*0.02175),"")</f>
        <v>3.6322499999999995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2580</v>
      </c>
      <c r="BN360" s="64">
        <f>IFERROR(Y360*I360/H360,"0")</f>
        <v>2585.1600000000003</v>
      </c>
      <c r="BO360" s="64">
        <f>IFERROR(1/J360*(X360/H360),"0")</f>
        <v>3.4722222222222219</v>
      </c>
      <c r="BP360" s="64">
        <f>IFERROR(1/J360*(Y360/H360),"0")</f>
        <v>3.4791666666666665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7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8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166.66666666666666</v>
      </c>
      <c r="Y362" s="585">
        <f>IFERROR(Y360/H360,"0")+IFERROR(Y361/H361,"0")</f>
        <v>167</v>
      </c>
      <c r="Z362" s="585">
        <f>IFERROR(IF(Z360="",0,Z360),"0")+IFERROR(IF(Z361="",0,Z361),"0")</f>
        <v>3.6322499999999995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8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2500</v>
      </c>
      <c r="Y363" s="585">
        <f>IFERROR(SUM(Y360:Y361),"0")</f>
        <v>2505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8"/>
      <c r="AB364" s="578"/>
      <c r="AC364" s="578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7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8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8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8"/>
      <c r="AB369" s="578"/>
      <c r="AC369" s="578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400</v>
      </c>
      <c r="Y370" s="584">
        <f>IFERROR(IF(X370="",0,CEILING((X370/$H370),1)*$H370),"")</f>
        <v>405</v>
      </c>
      <c r="Z370" s="36">
        <f>IFERROR(IF(Y370=0,"",ROUNDUP(Y370/H370,0)*0.01898),"")</f>
        <v>0.85409999999999997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423.06666666666666</v>
      </c>
      <c r="BN370" s="64">
        <f>IFERROR(Y370*I370/H370,"0")</f>
        <v>428.35500000000002</v>
      </c>
      <c r="BO370" s="64">
        <f>IFERROR(1/J370*(X370/H370),"0")</f>
        <v>0.69444444444444442</v>
      </c>
      <c r="BP370" s="64">
        <f>IFERROR(1/J370*(Y370/H370),"0")</f>
        <v>0.703125</v>
      </c>
    </row>
    <row r="371" spans="1:68" x14ac:dyDescent="0.2">
      <c r="A371" s="607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8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44.444444444444443</v>
      </c>
      <c r="Y371" s="585">
        <f>IFERROR(Y370/H370,"0")</f>
        <v>45</v>
      </c>
      <c r="Z371" s="585">
        <f>IFERROR(IF(Z370="",0,Z370),"0")</f>
        <v>0.85409999999999997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8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400</v>
      </c>
      <c r="Y372" s="585">
        <f>IFERROR(SUM(Y370:Y370),"0")</f>
        <v>405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7"/>
      <c r="AB373" s="577"/>
      <c r="AC373" s="577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8"/>
      <c r="AB374" s="578"/>
      <c r="AC374" s="578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7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8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8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8"/>
      <c r="AB381" s="578"/>
      <c r="AC381" s="578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150</v>
      </c>
      <c r="Y382" s="584">
        <f>IFERROR(IF(X382="",0,CEILING((X382/$H382),1)*$H382),"")</f>
        <v>153.29999999999998</v>
      </c>
      <c r="Z382" s="36">
        <f>IFERROR(IF(Y382=0,"",ROUNDUP(Y382/H382,0)*0.00902),"")</f>
        <v>0.31569999999999998</v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159.24657534246575</v>
      </c>
      <c r="BN382" s="64">
        <f>IFERROR(Y382*I382/H382,"0")</f>
        <v>162.75</v>
      </c>
      <c r="BO382" s="64">
        <f>IFERROR(1/J382*(X382/H382),"0")</f>
        <v>0.25944375259443753</v>
      </c>
      <c r="BP382" s="64">
        <f>IFERROR(1/J382*(Y382/H382),"0")</f>
        <v>0.26515151515151514</v>
      </c>
    </row>
    <row r="383" spans="1:68" x14ac:dyDescent="0.2">
      <c r="A383" s="607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8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34.246575342465754</v>
      </c>
      <c r="Y383" s="585">
        <f>IFERROR(Y382/H382,"0")</f>
        <v>35</v>
      </c>
      <c r="Z383" s="585">
        <f>IFERROR(IF(Z382="",0,Z382),"0")</f>
        <v>0.31569999999999998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8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150</v>
      </c>
      <c r="Y384" s="585">
        <f>IFERROR(SUM(Y382:Y382),"0")</f>
        <v>153.29999999999998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8"/>
      <c r="AB385" s="578"/>
      <c r="AC385" s="578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7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8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8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8"/>
      <c r="AB390" s="578"/>
      <c r="AC390" s="578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7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8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8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7"/>
      <c r="AB395" s="577"/>
      <c r="AC395" s="577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8"/>
      <c r="AB396" s="578"/>
      <c r="AC396" s="578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7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8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8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8"/>
      <c r="AB409" s="578"/>
      <c r="AC409" s="578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7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8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8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7"/>
      <c r="AB414" s="577"/>
      <c r="AC414" s="577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8"/>
      <c r="AB415" s="578"/>
      <c r="AC415" s="578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7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8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8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8"/>
      <c r="AB420" s="578"/>
      <c r="AC420" s="578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7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8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8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7"/>
      <c r="AB427" s="577"/>
      <c r="AC427" s="577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8"/>
      <c r="AB428" s="578"/>
      <c r="AC428" s="578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7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8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8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7"/>
      <c r="AB432" s="577"/>
      <c r="AC432" s="577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8"/>
      <c r="AB433" s="578"/>
      <c r="AC433" s="578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7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8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8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7"/>
      <c r="AB438" s="577"/>
      <c r="AC438" s="577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8"/>
      <c r="AB439" s="578"/>
      <c r="AC439" s="578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676</v>
      </c>
      <c r="B443" s="54" t="s">
        <v>677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8" t="s">
        <v>678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650</v>
      </c>
      <c r="Y445" s="584">
        <f t="shared" si="69"/>
        <v>654.72</v>
      </c>
      <c r="Z445" s="36">
        <f t="shared" si="70"/>
        <v>1.4830399999999999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694.31818181818176</v>
      </c>
      <c r="BN445" s="64">
        <f t="shared" si="72"/>
        <v>699.36</v>
      </c>
      <c r="BO445" s="64">
        <f t="shared" si="73"/>
        <v>1.1837121212121211</v>
      </c>
      <c r="BP445" s="64">
        <f t="shared" si="74"/>
        <v>1.1923076923076923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2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7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8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123.10606060606059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124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1.4830399999999999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8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650</v>
      </c>
      <c r="Y456" s="585">
        <f>IFERROR(SUM(Y440:Y454),"0")</f>
        <v>654.72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8"/>
      <c r="AB457" s="578"/>
      <c r="AC457" s="578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500</v>
      </c>
      <c r="Y458" s="584">
        <f>IFERROR(IF(X458="",0,CEILING((X458/$H458),1)*$H458),"")</f>
        <v>501.6</v>
      </c>
      <c r="Z458" s="36">
        <f>IFERROR(IF(Y458=0,"",ROUNDUP(Y458/H458,0)*0.01196),"")</f>
        <v>1.1362000000000001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534.09090909090912</v>
      </c>
      <c r="BN458" s="64">
        <f>IFERROR(Y458*I458/H458,"0")</f>
        <v>535.79999999999995</v>
      </c>
      <c r="BO458" s="64">
        <f>IFERROR(1/J458*(X458/H458),"0")</f>
        <v>0.91054778554778548</v>
      </c>
      <c r="BP458" s="64">
        <f>IFERROR(1/J458*(Y458/H458),"0")</f>
        <v>0.91346153846153855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7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8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94.696969696969688</v>
      </c>
      <c r="Y461" s="585">
        <f>IFERROR(Y458/H458,"0")+IFERROR(Y459/H459,"0")+IFERROR(Y460/H460,"0")</f>
        <v>95</v>
      </c>
      <c r="Z461" s="585">
        <f>IFERROR(IF(Z458="",0,Z458),"0")+IFERROR(IF(Z459="",0,Z459),"0")+IFERROR(IF(Z460="",0,Z460),"0")</f>
        <v>1.1362000000000001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8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500</v>
      </c>
      <c r="Y462" s="585">
        <f>IFERROR(SUM(Y458:Y460),"0")</f>
        <v>501.6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8"/>
      <c r="AB463" s="578"/>
      <c r="AC463" s="578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220</v>
      </c>
      <c r="Y464" s="584">
        <f t="shared" ref="Y464:Y470" si="75">IFERROR(IF(X464="",0,CEILING((X464/$H464),1)*$H464),"")</f>
        <v>221.76000000000002</v>
      </c>
      <c r="Z464" s="36">
        <f>IFERROR(IF(Y464=0,"",ROUNDUP(Y464/H464,0)*0.01196),"")</f>
        <v>0.50231999999999999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234.99999999999997</v>
      </c>
      <c r="BN464" s="64">
        <f t="shared" ref="BN464:BN470" si="77">IFERROR(Y464*I464/H464,"0")</f>
        <v>236.88</v>
      </c>
      <c r="BO464" s="64">
        <f t="shared" ref="BO464:BO470" si="78">IFERROR(1/J464*(X464/H464),"0")</f>
        <v>0.40064102564102566</v>
      </c>
      <c r="BP464" s="64">
        <f t="shared" ref="BP464:BP470" si="79">IFERROR(1/J464*(Y464/H464),"0")</f>
        <v>0.40384615384615385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200</v>
      </c>
      <c r="Y465" s="584">
        <f t="shared" si="75"/>
        <v>200.64000000000001</v>
      </c>
      <c r="Z465" s="36">
        <f>IFERROR(IF(Y465=0,"",ROUNDUP(Y465/H465,0)*0.01196),"")</f>
        <v>0.45448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213.63636363636363</v>
      </c>
      <c r="BN465" s="64">
        <f t="shared" si="77"/>
        <v>214.32</v>
      </c>
      <c r="BO465" s="64">
        <f t="shared" si="78"/>
        <v>0.36421911421911418</v>
      </c>
      <c r="BP465" s="64">
        <f t="shared" si="79"/>
        <v>0.36538461538461542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50</v>
      </c>
      <c r="Y466" s="584">
        <f t="shared" si="75"/>
        <v>52.800000000000004</v>
      </c>
      <c r="Z466" s="36">
        <f>IFERROR(IF(Y466=0,"",ROUNDUP(Y466/H466,0)*0.01196),"")</f>
        <v>0.1196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53.409090909090907</v>
      </c>
      <c r="BN466" s="64">
        <f t="shared" si="77"/>
        <v>56.400000000000006</v>
      </c>
      <c r="BO466" s="64">
        <f t="shared" si="78"/>
        <v>9.1054778554778545E-2</v>
      </c>
      <c r="BP466" s="64">
        <f t="shared" si="79"/>
        <v>9.6153846153846159E-2</v>
      </c>
    </row>
    <row r="467" spans="1:68" ht="27" customHeight="1" x14ac:dyDescent="0.25">
      <c r="A467" s="54" t="s">
        <v>720</v>
      </c>
      <c r="B467" s="54" t="s">
        <v>721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7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8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89.015151515151501</v>
      </c>
      <c r="Y471" s="585">
        <f>IFERROR(Y464/H464,"0")+IFERROR(Y465/H465,"0")+IFERROR(Y466/H466,"0")+IFERROR(Y467/H467,"0")+IFERROR(Y468/H468,"0")+IFERROR(Y469/H469,"0")+IFERROR(Y470/H470,"0")</f>
        <v>90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1.0764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8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470</v>
      </c>
      <c r="Y472" s="585">
        <f>IFERROR(SUM(Y464:Y470),"0")</f>
        <v>475.20000000000005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8"/>
      <c r="AB473" s="578"/>
      <c r="AC473" s="578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7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8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8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7"/>
      <c r="AB480" s="577"/>
      <c r="AC480" s="577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8"/>
      <c r="AB481" s="578"/>
      <c r="AC481" s="578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8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9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7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8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8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8"/>
      <c r="AB488" s="578"/>
      <c r="AC488" s="578"/>
    </row>
    <row r="489" spans="1:68" ht="27" customHeight="1" x14ac:dyDescent="0.25">
      <c r="A489" s="54" t="s">
        <v>752</v>
      </c>
      <c r="B489" s="54" t="s">
        <v>753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57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7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8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8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8"/>
      <c r="AB495" s="578"/>
      <c r="AC495" s="578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8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6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7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8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8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8"/>
      <c r="AB500" s="578"/>
      <c r="AC500" s="578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9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1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7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8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8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8"/>
      <c r="AB506" s="578"/>
      <c r="AC506" s="578"/>
    </row>
    <row r="507" spans="1:68" ht="27" customHeight="1" x14ac:dyDescent="0.25">
      <c r="A507" s="54" t="s">
        <v>783</v>
      </c>
      <c r="B507" s="54" t="s">
        <v>784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26" t="s">
        <v>785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783</v>
      </c>
      <c r="B508" s="54" t="s">
        <v>787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81" t="s">
        <v>788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789</v>
      </c>
      <c r="B509" s="54" t="s">
        <v>790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3" t="s">
        <v>791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789</v>
      </c>
      <c r="B510" s="54" t="s">
        <v>793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5" t="s">
        <v>794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7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8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8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795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7"/>
      <c r="AB513" s="577"/>
      <c r="AC513" s="577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8"/>
      <c r="AB514" s="578"/>
      <c r="AC514" s="578"/>
    </row>
    <row r="515" spans="1:68" ht="27" customHeight="1" x14ac:dyDescent="0.25">
      <c r="A515" s="54" t="s">
        <v>796</v>
      </c>
      <c r="B515" s="54" t="s">
        <v>797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798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7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8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8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800</v>
      </c>
      <c r="Q518" s="715"/>
      <c r="R518" s="715"/>
      <c r="S518" s="715"/>
      <c r="T518" s="715"/>
      <c r="U518" s="715"/>
      <c r="V518" s="716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9007.5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9049.9200000000019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801</v>
      </c>
      <c r="Q519" s="715"/>
      <c r="R519" s="715"/>
      <c r="S519" s="715"/>
      <c r="T519" s="715"/>
      <c r="U519" s="715"/>
      <c r="V519" s="716"/>
      <c r="W519" s="37" t="s">
        <v>69</v>
      </c>
      <c r="X519" s="585">
        <f>IFERROR(SUM(BM22:BM515),"0")</f>
        <v>9385.9673906382814</v>
      </c>
      <c r="Y519" s="585">
        <f>IFERROR(SUM(BN22:BN515),"0")</f>
        <v>9430.5269999999982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802</v>
      </c>
      <c r="Q520" s="715"/>
      <c r="R520" s="715"/>
      <c r="S520" s="715"/>
      <c r="T520" s="715"/>
      <c r="U520" s="715"/>
      <c r="V520" s="716"/>
      <c r="W520" s="37" t="s">
        <v>803</v>
      </c>
      <c r="X520" s="38">
        <f>ROUNDUP(SUM(BO22:BO515),0)</f>
        <v>14</v>
      </c>
      <c r="Y520" s="38">
        <f>ROUNDUP(SUM(BP22:BP515),0)</f>
        <v>14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804</v>
      </c>
      <c r="Q521" s="715"/>
      <c r="R521" s="715"/>
      <c r="S521" s="715"/>
      <c r="T521" s="715"/>
      <c r="U521" s="715"/>
      <c r="V521" s="716"/>
      <c r="W521" s="37" t="s">
        <v>69</v>
      </c>
      <c r="X521" s="585">
        <f>GrossWeightTotal+PalletQtyTotal*25</f>
        <v>9735.9673906382814</v>
      </c>
      <c r="Y521" s="585">
        <f>GrossWeightTotalR+PalletQtyTotalR*25</f>
        <v>9780.5269999999982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805</v>
      </c>
      <c r="Q522" s="715"/>
      <c r="R522" s="715"/>
      <c r="S522" s="715"/>
      <c r="T522" s="715"/>
      <c r="U522" s="715"/>
      <c r="V522" s="716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883.71025980615036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889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806</v>
      </c>
      <c r="Q523" s="715"/>
      <c r="R523" s="715"/>
      <c r="S523" s="715"/>
      <c r="T523" s="715"/>
      <c r="U523" s="715"/>
      <c r="V523" s="716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15.316809999999998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75" t="s">
        <v>62</v>
      </c>
      <c r="C525" s="592" t="s">
        <v>100</v>
      </c>
      <c r="D525" s="736"/>
      <c r="E525" s="736"/>
      <c r="F525" s="736"/>
      <c r="G525" s="736"/>
      <c r="H525" s="640"/>
      <c r="I525" s="592" t="s">
        <v>258</v>
      </c>
      <c r="J525" s="736"/>
      <c r="K525" s="736"/>
      <c r="L525" s="736"/>
      <c r="M525" s="736"/>
      <c r="N525" s="736"/>
      <c r="O525" s="736"/>
      <c r="P525" s="736"/>
      <c r="Q525" s="736"/>
      <c r="R525" s="736"/>
      <c r="S525" s="640"/>
      <c r="T525" s="592" t="s">
        <v>550</v>
      </c>
      <c r="U525" s="640"/>
      <c r="V525" s="592" t="s">
        <v>607</v>
      </c>
      <c r="W525" s="736"/>
      <c r="X525" s="736"/>
      <c r="Y525" s="640"/>
      <c r="Z525" s="575" t="s">
        <v>666</v>
      </c>
      <c r="AA525" s="592" t="s">
        <v>736</v>
      </c>
      <c r="AB525" s="640"/>
      <c r="AC525" s="52"/>
      <c r="AF525" s="576"/>
    </row>
    <row r="526" spans="1:68" ht="14.25" customHeight="1" thickTop="1" x14ac:dyDescent="0.2">
      <c r="A526" s="853" t="s">
        <v>809</v>
      </c>
      <c r="B526" s="592" t="s">
        <v>62</v>
      </c>
      <c r="C526" s="592" t="s">
        <v>101</v>
      </c>
      <c r="D526" s="592" t="s">
        <v>116</v>
      </c>
      <c r="E526" s="592" t="s">
        <v>176</v>
      </c>
      <c r="F526" s="592" t="s">
        <v>199</v>
      </c>
      <c r="G526" s="592" t="s">
        <v>234</v>
      </c>
      <c r="H526" s="592" t="s">
        <v>100</v>
      </c>
      <c r="I526" s="592" t="s">
        <v>259</v>
      </c>
      <c r="J526" s="592" t="s">
        <v>299</v>
      </c>
      <c r="K526" s="592" t="s">
        <v>360</v>
      </c>
      <c r="L526" s="592" t="s">
        <v>403</v>
      </c>
      <c r="M526" s="592" t="s">
        <v>419</v>
      </c>
      <c r="N526" s="576"/>
      <c r="O526" s="592" t="s">
        <v>432</v>
      </c>
      <c r="P526" s="592" t="s">
        <v>442</v>
      </c>
      <c r="Q526" s="592" t="s">
        <v>449</v>
      </c>
      <c r="R526" s="592" t="s">
        <v>454</v>
      </c>
      <c r="S526" s="592" t="s">
        <v>540</v>
      </c>
      <c r="T526" s="592" t="s">
        <v>551</v>
      </c>
      <c r="U526" s="592" t="s">
        <v>585</v>
      </c>
      <c r="V526" s="592" t="s">
        <v>608</v>
      </c>
      <c r="W526" s="592" t="s">
        <v>640</v>
      </c>
      <c r="X526" s="592" t="s">
        <v>658</v>
      </c>
      <c r="Y526" s="592" t="s">
        <v>662</v>
      </c>
      <c r="Z526" s="592" t="s">
        <v>666</v>
      </c>
      <c r="AA526" s="592" t="s">
        <v>736</v>
      </c>
      <c r="AB526" s="592" t="s">
        <v>795</v>
      </c>
      <c r="AC526" s="52"/>
      <c r="AF526" s="576"/>
    </row>
    <row r="527" spans="1:68" ht="13.5" customHeight="1" thickBot="1" x14ac:dyDescent="0.25">
      <c r="A527" s="854"/>
      <c r="B527" s="593"/>
      <c r="C527" s="593"/>
      <c r="D527" s="593"/>
      <c r="E527" s="593"/>
      <c r="F527" s="593"/>
      <c r="G527" s="593"/>
      <c r="H527" s="593"/>
      <c r="I527" s="593"/>
      <c r="J527" s="593"/>
      <c r="K527" s="593"/>
      <c r="L527" s="593"/>
      <c r="M527" s="593"/>
      <c r="N527" s="576"/>
      <c r="O527" s="593"/>
      <c r="P527" s="593"/>
      <c r="Q527" s="593"/>
      <c r="R527" s="593"/>
      <c r="S527" s="593"/>
      <c r="T527" s="593"/>
      <c r="U527" s="593"/>
      <c r="V527" s="593"/>
      <c r="W527" s="593"/>
      <c r="X527" s="593"/>
      <c r="Y527" s="593"/>
      <c r="Z527" s="593"/>
      <c r="AA527" s="593"/>
      <c r="AB527" s="593"/>
      <c r="AC527" s="52"/>
      <c r="AF527" s="576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492.3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76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352.8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6420</v>
      </c>
      <c r="U528" s="46">
        <f>IFERROR(Y375*1,"0")+IFERROR(Y376*1,"0")+IFERROR(Y377*1,"0")+IFERROR(Y378*1,"0")+IFERROR(Y382*1,"0")+IFERROR(Y386*1,"0")+IFERROR(Y387*1,"0")+IFERROR(Y391*1,"0")</f>
        <v>153.29999999999998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1631.5200000000002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76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J526:J527"/>
    <mergeCell ref="A477:O478"/>
    <mergeCell ref="D97:E97"/>
    <mergeCell ref="D268:E268"/>
    <mergeCell ref="P449:T449"/>
    <mergeCell ref="A255:Z255"/>
    <mergeCell ref="A10:C10"/>
    <mergeCell ref="P126:T126"/>
    <mergeCell ref="A364:Z364"/>
    <mergeCell ref="P140:V140"/>
    <mergeCell ref="A136:Z136"/>
    <mergeCell ref="A21:Z21"/>
    <mergeCell ref="P311:V311"/>
    <mergeCell ref="A428:Z428"/>
    <mergeCell ref="P425:V425"/>
    <mergeCell ref="A415:Z415"/>
    <mergeCell ref="D121:E121"/>
    <mergeCell ref="D192:E192"/>
    <mergeCell ref="D42:E42"/>
    <mergeCell ref="A181:Z181"/>
    <mergeCell ref="P507:T507"/>
    <mergeCell ref="D17:E18"/>
    <mergeCell ref="D344:E344"/>
    <mergeCell ref="A479:Z479"/>
    <mergeCell ref="A44:O45"/>
    <mergeCell ref="A103:Z103"/>
    <mergeCell ref="D95:E95"/>
    <mergeCell ref="D266:E266"/>
    <mergeCell ref="U17:V17"/>
    <mergeCell ref="Y17:Y18"/>
    <mergeCell ref="D331:E331"/>
    <mergeCell ref="D57:E57"/>
    <mergeCell ref="A8:C8"/>
    <mergeCell ref="P310:V310"/>
    <mergeCell ref="A131:Z131"/>
    <mergeCell ref="P313:T313"/>
    <mergeCell ref="X17:X18"/>
    <mergeCell ref="P202:T202"/>
    <mergeCell ref="P307:T307"/>
    <mergeCell ref="A101:O102"/>
    <mergeCell ref="H526:H527"/>
    <mergeCell ref="P228:T228"/>
    <mergeCell ref="D171:E171"/>
    <mergeCell ref="D342:E342"/>
    <mergeCell ref="P355:T355"/>
    <mergeCell ref="D336:E336"/>
    <mergeCell ref="A149:O150"/>
    <mergeCell ref="Q6:R6"/>
    <mergeCell ref="P200:T200"/>
    <mergeCell ref="A438:Z438"/>
    <mergeCell ref="A189:O190"/>
    <mergeCell ref="P81:V81"/>
    <mergeCell ref="P379:V379"/>
    <mergeCell ref="P294:T294"/>
    <mergeCell ref="P419:V419"/>
    <mergeCell ref="P23:V23"/>
    <mergeCell ref="P145:V145"/>
    <mergeCell ref="D133:E133"/>
    <mergeCell ref="P510:T510"/>
    <mergeCell ref="D54:E54"/>
    <mergeCell ref="D483:E483"/>
    <mergeCell ref="P83:T83"/>
    <mergeCell ref="V12:W12"/>
    <mergeCell ref="P519:V519"/>
    <mergeCell ref="A51:Z51"/>
    <mergeCell ref="D105:E105"/>
    <mergeCell ref="A349:Z349"/>
    <mergeCell ref="D170:E170"/>
    <mergeCell ref="D468:E468"/>
    <mergeCell ref="N17:N18"/>
    <mergeCell ref="A58:O59"/>
    <mergeCell ref="Q5:R5"/>
    <mergeCell ref="F17:F18"/>
    <mergeCell ref="D120:E120"/>
    <mergeCell ref="P199:T199"/>
    <mergeCell ref="D242:E242"/>
    <mergeCell ref="P290:V290"/>
    <mergeCell ref="P297:T297"/>
    <mergeCell ref="D107:E107"/>
    <mergeCell ref="P370:T370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348:Z348"/>
    <mergeCell ref="P66:V66"/>
    <mergeCell ref="C525:H525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P493:V493"/>
    <mergeCell ref="A506:Z506"/>
    <mergeCell ref="P285:V285"/>
    <mergeCell ref="D355:E355"/>
    <mergeCell ref="P372:V372"/>
    <mergeCell ref="P410:T410"/>
    <mergeCell ref="P447:T447"/>
    <mergeCell ref="P360:T360"/>
    <mergeCell ref="D515:E515"/>
    <mergeCell ref="D421:E421"/>
    <mergeCell ref="P444:T444"/>
    <mergeCell ref="P365:T365"/>
    <mergeCell ref="A481:Z481"/>
    <mergeCell ref="AD17:AF18"/>
    <mergeCell ref="AB526:AB527"/>
    <mergeCell ref="A310:O311"/>
    <mergeCell ref="D76:E76"/>
    <mergeCell ref="F5:G5"/>
    <mergeCell ref="A488:Z488"/>
    <mergeCell ref="P144:V144"/>
    <mergeCell ref="A25:Z25"/>
    <mergeCell ref="A463:Z463"/>
    <mergeCell ref="P509:T509"/>
    <mergeCell ref="A36:O37"/>
    <mergeCell ref="D221:E221"/>
    <mergeCell ref="V11:W11"/>
    <mergeCell ref="A394:Z394"/>
    <mergeCell ref="P57:T57"/>
    <mergeCell ref="K526:K527"/>
    <mergeCell ref="D165:E165"/>
    <mergeCell ref="D475:E475"/>
    <mergeCell ref="A205:O206"/>
    <mergeCell ref="P75:T75"/>
    <mergeCell ref="P342:T342"/>
    <mergeCell ref="P317:T317"/>
    <mergeCell ref="D152:E152"/>
    <mergeCell ref="D323:E323"/>
    <mergeCell ref="P2:W3"/>
    <mergeCell ref="P133:T133"/>
    <mergeCell ref="A269:O270"/>
    <mergeCell ref="P498:V498"/>
    <mergeCell ref="P127:T127"/>
    <mergeCell ref="P298:T298"/>
    <mergeCell ref="P198:T198"/>
    <mergeCell ref="P218:V218"/>
    <mergeCell ref="P54:T54"/>
    <mergeCell ref="D241:E241"/>
    <mergeCell ref="D35:E35"/>
    <mergeCell ref="D228:E228"/>
    <mergeCell ref="A371:O372"/>
    <mergeCell ref="D404:E404"/>
    <mergeCell ref="D10:E10"/>
    <mergeCell ref="A23:O24"/>
    <mergeCell ref="P64:T64"/>
    <mergeCell ref="F10:G10"/>
    <mergeCell ref="D305:E305"/>
    <mergeCell ref="A115:O116"/>
    <mergeCell ref="A357:O358"/>
    <mergeCell ref="D99:E99"/>
    <mergeCell ref="D397:E397"/>
    <mergeCell ref="A130:Z130"/>
    <mergeCell ref="P494:V494"/>
    <mergeCell ref="A175:Z175"/>
    <mergeCell ref="B526:B527"/>
    <mergeCell ref="A235:Z235"/>
    <mergeCell ref="P417:T417"/>
    <mergeCell ref="I526:I527"/>
    <mergeCell ref="P189:V189"/>
    <mergeCell ref="A185:Z185"/>
    <mergeCell ref="P456:V456"/>
    <mergeCell ref="D177:E177"/>
    <mergeCell ref="A312:Z312"/>
    <mergeCell ref="P281:V281"/>
    <mergeCell ref="D226:E226"/>
    <mergeCell ref="P354:T354"/>
    <mergeCell ref="P523:V523"/>
    <mergeCell ref="D508:E508"/>
    <mergeCell ref="P205:V205"/>
    <mergeCell ref="P363:V363"/>
    <mergeCell ref="D503:E503"/>
    <mergeCell ref="D450:E450"/>
    <mergeCell ref="A254:Z254"/>
    <mergeCell ref="P515:T515"/>
    <mergeCell ref="D216:E216"/>
    <mergeCell ref="D265:E265"/>
    <mergeCell ref="A9:C9"/>
    <mergeCell ref="P321:T321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Q13:R13"/>
    <mergeCell ref="P134:V134"/>
    <mergeCell ref="A293:Z293"/>
    <mergeCell ref="P339:V339"/>
    <mergeCell ref="P201:T201"/>
    <mergeCell ref="A318:O319"/>
    <mergeCell ref="P176:T176"/>
    <mergeCell ref="P114:T114"/>
    <mergeCell ref="P247:T247"/>
    <mergeCell ref="P241:T241"/>
    <mergeCell ref="P41:T41"/>
    <mergeCell ref="A526:A527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01:T401"/>
    <mergeCell ref="P490:T490"/>
    <mergeCell ref="A243:O244"/>
    <mergeCell ref="D227:E227"/>
    <mergeCell ref="P262:V262"/>
    <mergeCell ref="A157:Z157"/>
    <mergeCell ref="P483:T483"/>
    <mergeCell ref="P470:T470"/>
    <mergeCell ref="D447:E447"/>
    <mergeCell ref="P426:V426"/>
    <mergeCell ref="P295:T295"/>
    <mergeCell ref="P178:T178"/>
    <mergeCell ref="P214:T214"/>
    <mergeCell ref="D257:E257"/>
    <mergeCell ref="H5:M5"/>
    <mergeCell ref="T526:T527"/>
    <mergeCell ref="V526:V527"/>
    <mergeCell ref="P98:T98"/>
    <mergeCell ref="P522:V522"/>
    <mergeCell ref="D212:E212"/>
    <mergeCell ref="D317:E317"/>
    <mergeCell ref="A341:Z341"/>
    <mergeCell ref="D6:M6"/>
    <mergeCell ref="A390:Z390"/>
    <mergeCell ref="D510:E510"/>
    <mergeCell ref="D304:E304"/>
    <mergeCell ref="D83:E83"/>
    <mergeCell ref="D143:E143"/>
    <mergeCell ref="A278:Z278"/>
    <mergeCell ref="P460:T460"/>
    <mergeCell ref="P227:T227"/>
    <mergeCell ref="P398:T398"/>
    <mergeCell ref="D441:E441"/>
    <mergeCell ref="P106:T106"/>
    <mergeCell ref="P177:T177"/>
    <mergeCell ref="P475:T475"/>
    <mergeCell ref="P226:T226"/>
    <mergeCell ref="P164:T164"/>
    <mergeCell ref="W526:W527"/>
    <mergeCell ref="P343:T343"/>
    <mergeCell ref="D153:E153"/>
    <mergeCell ref="A288:Z288"/>
    <mergeCell ref="P430:V430"/>
    <mergeCell ref="V6:W9"/>
    <mergeCell ref="P256:T256"/>
    <mergeCell ref="D199:E199"/>
    <mergeCell ref="P234:V234"/>
    <mergeCell ref="D497:E497"/>
    <mergeCell ref="A155:O156"/>
    <mergeCell ref="P274:T274"/>
    <mergeCell ref="D484:E484"/>
    <mergeCell ref="P84:T84"/>
    <mergeCell ref="P22:T22"/>
    <mergeCell ref="P193:T193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H10:M10"/>
    <mergeCell ref="AA17:AA18"/>
    <mergeCell ref="P212:T212"/>
    <mergeCell ref="AC17:AC18"/>
    <mergeCell ref="A433:Z433"/>
    <mergeCell ref="A439:Z439"/>
    <mergeCell ref="P101:V101"/>
    <mergeCell ref="P485:T485"/>
    <mergeCell ref="P108:T108"/>
    <mergeCell ref="A420:Z420"/>
    <mergeCell ref="D89:E89"/>
    <mergeCell ref="A224:Z224"/>
    <mergeCell ref="P251:T251"/>
    <mergeCell ref="P173:V173"/>
    <mergeCell ref="AB17:AB18"/>
    <mergeCell ref="A283:Z283"/>
    <mergeCell ref="D446:E446"/>
    <mergeCell ref="P44:V44"/>
    <mergeCell ref="D256:E256"/>
    <mergeCell ref="P335:T335"/>
    <mergeCell ref="D299:E299"/>
    <mergeCell ref="D370:E370"/>
    <mergeCell ref="P35:T35"/>
    <mergeCell ref="G17:G18"/>
    <mergeCell ref="D509:E509"/>
    <mergeCell ref="P96:T96"/>
    <mergeCell ref="H17:H18"/>
    <mergeCell ref="P90:T90"/>
    <mergeCell ref="A146:Z146"/>
    <mergeCell ref="D204:E204"/>
    <mergeCell ref="P503:T503"/>
    <mergeCell ref="D198:E198"/>
    <mergeCell ref="P459:T459"/>
    <mergeCell ref="D440:E440"/>
    <mergeCell ref="D465:E465"/>
    <mergeCell ref="D296:E296"/>
    <mergeCell ref="D489:E489"/>
    <mergeCell ref="P27:T27"/>
    <mergeCell ref="D75:E75"/>
    <mergeCell ref="P154:T154"/>
    <mergeCell ref="A222:O223"/>
    <mergeCell ref="D298:E298"/>
    <mergeCell ref="P91:T91"/>
    <mergeCell ref="A158:Z158"/>
    <mergeCell ref="D273:E273"/>
    <mergeCell ref="P327:T327"/>
    <mergeCell ref="P252:V252"/>
    <mergeCell ref="A80:O81"/>
    <mergeCell ref="J9:M9"/>
    <mergeCell ref="D112:E112"/>
    <mergeCell ref="P440:T440"/>
    <mergeCell ref="P389:V389"/>
    <mergeCell ref="A388:O389"/>
    <mergeCell ref="D62:E62"/>
    <mergeCell ref="D56:E56"/>
    <mergeCell ref="A65:O66"/>
    <mergeCell ref="D127:E127"/>
    <mergeCell ref="D193:E193"/>
    <mergeCell ref="P377:T377"/>
    <mergeCell ref="D176:E176"/>
    <mergeCell ref="P304:T304"/>
    <mergeCell ref="D114:E114"/>
    <mergeCell ref="P155:V155"/>
    <mergeCell ref="D64:E64"/>
    <mergeCell ref="P143:T143"/>
    <mergeCell ref="P248:T248"/>
    <mergeCell ref="P86:V86"/>
    <mergeCell ref="P306:T306"/>
    <mergeCell ref="P384:V384"/>
    <mergeCell ref="A38:Z38"/>
    <mergeCell ref="A147:Z147"/>
    <mergeCell ref="A432:Z432"/>
    <mergeCell ref="A13:M13"/>
    <mergeCell ref="A94:Z94"/>
    <mergeCell ref="P244:V244"/>
    <mergeCell ref="D61:E61"/>
    <mergeCell ref="A196:Z196"/>
    <mergeCell ref="A427:Z427"/>
    <mergeCell ref="A15:M15"/>
    <mergeCell ref="D490:E490"/>
    <mergeCell ref="P229:T229"/>
    <mergeCell ref="P77:T77"/>
    <mergeCell ref="P204:T204"/>
    <mergeCell ref="A264:Z264"/>
    <mergeCell ref="A369:Z369"/>
    <mergeCell ref="P375:T375"/>
    <mergeCell ref="P446:T446"/>
    <mergeCell ref="P448:T448"/>
    <mergeCell ref="P441:T441"/>
    <mergeCell ref="P455:V455"/>
    <mergeCell ref="D476:E476"/>
    <mergeCell ref="P299:T299"/>
    <mergeCell ref="P150:V150"/>
    <mergeCell ref="P392:V392"/>
    <mergeCell ref="D138:E138"/>
    <mergeCell ref="A40:Z40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D491:E491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A82:Z82"/>
    <mergeCell ref="P491:T491"/>
    <mergeCell ref="A285:O286"/>
    <mergeCell ref="P322:T322"/>
    <mergeCell ref="D132:E132"/>
    <mergeCell ref="P89:T89"/>
    <mergeCell ref="P211:T211"/>
    <mergeCell ref="P260:T260"/>
    <mergeCell ref="P309:T309"/>
    <mergeCell ref="D399:E399"/>
    <mergeCell ref="P330:T330"/>
    <mergeCell ref="D267:E267"/>
    <mergeCell ref="A276:O277"/>
    <mergeCell ref="A340:Z340"/>
    <mergeCell ref="A141:Z141"/>
    <mergeCell ref="A144:O145"/>
    <mergeCell ref="P399:T399"/>
    <mergeCell ref="P184:V184"/>
    <mergeCell ref="D314:E314"/>
    <mergeCell ref="P413:V413"/>
    <mergeCell ref="P407:V407"/>
    <mergeCell ref="P188:T188"/>
    <mergeCell ref="A207:Z207"/>
    <mergeCell ref="P357:V357"/>
    <mergeCell ref="P105:T105"/>
    <mergeCell ref="P489:T489"/>
    <mergeCell ref="P80:V80"/>
    <mergeCell ref="D74:E74"/>
    <mergeCell ref="A217:O218"/>
    <mergeCell ref="D68:E68"/>
    <mergeCell ref="D201:E201"/>
    <mergeCell ref="D335:E335"/>
    <mergeCell ref="P451:T451"/>
    <mergeCell ref="D188:E188"/>
    <mergeCell ref="D424:E424"/>
    <mergeCell ref="D84:E84"/>
    <mergeCell ref="D213:E213"/>
    <mergeCell ref="A457:Z457"/>
    <mergeCell ref="A362:O363"/>
    <mergeCell ref="D449:E449"/>
    <mergeCell ref="P107:T107"/>
    <mergeCell ref="D321:E321"/>
    <mergeCell ref="P129:V129"/>
    <mergeCell ref="A128:O129"/>
    <mergeCell ref="D215:E215"/>
    <mergeCell ref="D386:E386"/>
    <mergeCell ref="P194:V194"/>
    <mergeCell ref="P465:T465"/>
    <mergeCell ref="P286:V286"/>
    <mergeCell ref="D485:E485"/>
    <mergeCell ref="P149:V149"/>
    <mergeCell ref="D137:E137"/>
    <mergeCell ref="P216:T216"/>
    <mergeCell ref="A272:Z272"/>
    <mergeCell ref="A381:Z381"/>
    <mergeCell ref="P124:V124"/>
    <mergeCell ref="P387:T387"/>
    <mergeCell ref="D422:E422"/>
    <mergeCell ref="A409:Z409"/>
    <mergeCell ref="P336:T336"/>
    <mergeCell ref="P174:V174"/>
    <mergeCell ref="P223:V223"/>
    <mergeCell ref="D164:E164"/>
    <mergeCell ref="A134:O135"/>
    <mergeCell ref="A125:Z125"/>
    <mergeCell ref="A194:O195"/>
    <mergeCell ref="P195:V195"/>
    <mergeCell ref="P300:V300"/>
    <mergeCell ref="P344:T344"/>
    <mergeCell ref="P371:V371"/>
    <mergeCell ref="P431:V431"/>
    <mergeCell ref="P358:V358"/>
    <mergeCell ref="P421:T421"/>
    <mergeCell ref="T5:U5"/>
    <mergeCell ref="P76:T76"/>
    <mergeCell ref="D119:E119"/>
    <mergeCell ref="V5:W5"/>
    <mergeCell ref="P203:T203"/>
    <mergeCell ref="D246:E246"/>
    <mergeCell ref="P496:T496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18:V318"/>
    <mergeCell ref="P356:T356"/>
    <mergeCell ref="A19:Z19"/>
    <mergeCell ref="P436:V436"/>
    <mergeCell ref="D182:E182"/>
    <mergeCell ref="A117:Z117"/>
    <mergeCell ref="A14:M14"/>
    <mergeCell ref="A111:Z111"/>
    <mergeCell ref="D280:E280"/>
    <mergeCell ref="P424:T424"/>
    <mergeCell ref="D467:E467"/>
    <mergeCell ref="P138:T138"/>
    <mergeCell ref="P85:V85"/>
    <mergeCell ref="P383:V383"/>
    <mergeCell ref="A252:O253"/>
    <mergeCell ref="D43:E43"/>
    <mergeCell ref="P61:T61"/>
    <mergeCell ref="D22:E22"/>
    <mergeCell ref="M17:M18"/>
    <mergeCell ref="O17:O18"/>
    <mergeCell ref="A104:Z104"/>
    <mergeCell ref="P62:T62"/>
    <mergeCell ref="P121:T121"/>
    <mergeCell ref="D29:E29"/>
    <mergeCell ref="A20:Z20"/>
    <mergeCell ref="D452:E452"/>
    <mergeCell ref="D460:E460"/>
    <mergeCell ref="D106:E106"/>
    <mergeCell ref="D416:E416"/>
    <mergeCell ref="E526:E527"/>
    <mergeCell ref="G526:G527"/>
    <mergeCell ref="P72:V72"/>
    <mergeCell ref="D220:E220"/>
    <mergeCell ref="D391:E391"/>
    <mergeCell ref="P122:T122"/>
    <mergeCell ref="P435:V435"/>
    <mergeCell ref="P291:V291"/>
    <mergeCell ref="D328:E328"/>
    <mergeCell ref="D251:E251"/>
    <mergeCell ref="A495:Z495"/>
    <mergeCell ref="P499:V499"/>
    <mergeCell ref="P501:T501"/>
    <mergeCell ref="A240:Z240"/>
    <mergeCell ref="D343:E343"/>
    <mergeCell ref="P397:T397"/>
    <mergeCell ref="P74:T74"/>
    <mergeCell ref="P243:V243"/>
    <mergeCell ref="A480:Z480"/>
    <mergeCell ref="M526:M527"/>
    <mergeCell ref="P512:V512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P408:V408"/>
    <mergeCell ref="A338:O339"/>
    <mergeCell ref="P208:T208"/>
    <mergeCell ref="P450:T450"/>
    <mergeCell ref="A430:O431"/>
    <mergeCell ref="D352:E352"/>
    <mergeCell ref="D91:E91"/>
    <mergeCell ref="D327:E327"/>
    <mergeCell ref="P210:T210"/>
    <mergeCell ref="A367:O368"/>
    <mergeCell ref="D398:E398"/>
    <mergeCell ref="D454:E454"/>
    <mergeCell ref="P308:T308"/>
    <mergeCell ref="A5:C5"/>
    <mergeCell ref="P418:V418"/>
    <mergeCell ref="P412:V412"/>
    <mergeCell ref="P406:T406"/>
    <mergeCell ref="A473:Z473"/>
    <mergeCell ref="P135:V135"/>
    <mergeCell ref="P362:V362"/>
    <mergeCell ref="D166:E166"/>
    <mergeCell ref="D337:E337"/>
    <mergeCell ref="D464:E464"/>
    <mergeCell ref="P128:V128"/>
    <mergeCell ref="D402:E402"/>
    <mergeCell ref="A17:A18"/>
    <mergeCell ref="K17:K18"/>
    <mergeCell ref="C17:C18"/>
    <mergeCell ref="D230:E230"/>
    <mergeCell ref="D401:E401"/>
    <mergeCell ref="D168:E168"/>
    <mergeCell ref="P380:V380"/>
    <mergeCell ref="D466:E466"/>
    <mergeCell ref="D9:E9"/>
    <mergeCell ref="P137:T137"/>
    <mergeCell ref="D118:E118"/>
    <mergeCell ref="F9:G9"/>
    <mergeCell ref="P411:T411"/>
    <mergeCell ref="P467:T467"/>
    <mergeCell ref="P442:T442"/>
    <mergeCell ref="D448:E448"/>
    <mergeCell ref="X526:X527"/>
    <mergeCell ref="A261:O262"/>
    <mergeCell ref="P119:T119"/>
    <mergeCell ref="P183:V183"/>
    <mergeCell ref="P246:T246"/>
    <mergeCell ref="P469:T469"/>
    <mergeCell ref="I525:S525"/>
    <mergeCell ref="A183:O184"/>
    <mergeCell ref="D167:E167"/>
    <mergeCell ref="P197:T197"/>
    <mergeCell ref="P351:T351"/>
    <mergeCell ref="P289:T289"/>
    <mergeCell ref="P422:T422"/>
    <mergeCell ref="D232:E232"/>
    <mergeCell ref="D403:E403"/>
    <mergeCell ref="A425:O426"/>
    <mergeCell ref="P238:V238"/>
    <mergeCell ref="A263:Z263"/>
    <mergeCell ref="A418:O419"/>
    <mergeCell ref="D169:E169"/>
    <mergeCell ref="D26:E26"/>
    <mergeCell ref="D148:E148"/>
    <mergeCell ref="P403:T403"/>
    <mergeCell ref="P378:T378"/>
    <mergeCell ref="P55:T55"/>
    <mergeCell ref="A324:O325"/>
    <mergeCell ref="P182:T182"/>
    <mergeCell ref="P102:V102"/>
    <mergeCell ref="Q12:R12"/>
    <mergeCell ref="P280:T280"/>
    <mergeCell ref="D90:E90"/>
    <mergeCell ref="P169:T169"/>
    <mergeCell ref="P53:T53"/>
    <mergeCell ref="P68:T68"/>
    <mergeCell ref="P353:T353"/>
    <mergeCell ref="P253:V253"/>
    <mergeCell ref="P132:T132"/>
    <mergeCell ref="P303:T303"/>
    <mergeCell ref="P367:V367"/>
    <mergeCell ref="D27:E27"/>
    <mergeCell ref="P15:T16"/>
    <mergeCell ref="P43:T43"/>
    <mergeCell ref="P65:V65"/>
    <mergeCell ref="A12:M12"/>
    <mergeCell ref="AA526:AA527"/>
    <mergeCell ref="P301:V301"/>
    <mergeCell ref="A326:Z326"/>
    <mergeCell ref="C526:C527"/>
    <mergeCell ref="P276:V276"/>
    <mergeCell ref="P270:V270"/>
    <mergeCell ref="Q9:R9"/>
    <mergeCell ref="D451:E451"/>
    <mergeCell ref="P49:V49"/>
    <mergeCell ref="P36:V36"/>
    <mergeCell ref="P478:V478"/>
    <mergeCell ref="A159:Z159"/>
    <mergeCell ref="P78:T78"/>
    <mergeCell ref="A219:Z219"/>
    <mergeCell ref="Q11:R11"/>
    <mergeCell ref="D322:E322"/>
    <mergeCell ref="D260:E260"/>
    <mergeCell ref="P376:T376"/>
    <mergeCell ref="A395:Z395"/>
    <mergeCell ref="D309:E309"/>
    <mergeCell ref="D113:E113"/>
    <mergeCell ref="A493:O494"/>
    <mergeCell ref="F526:F527"/>
    <mergeCell ref="D453:E453"/>
    <mergeCell ref="D526:D527"/>
    <mergeCell ref="P192:T192"/>
    <mergeCell ref="P277:V277"/>
    <mergeCell ref="D100:E100"/>
    <mergeCell ref="P113:T113"/>
    <mergeCell ref="P284:T284"/>
    <mergeCell ref="P17:T18"/>
    <mergeCell ref="P63:T63"/>
    <mergeCell ref="P250:T250"/>
    <mergeCell ref="P492:T492"/>
    <mergeCell ref="D31:E31"/>
    <mergeCell ref="D329:E329"/>
    <mergeCell ref="D229:E229"/>
    <mergeCell ref="D400:E400"/>
    <mergeCell ref="D77:E77"/>
    <mergeCell ref="D108:E108"/>
    <mergeCell ref="P187:T187"/>
    <mergeCell ref="P258:T258"/>
    <mergeCell ref="D375:E375"/>
    <mergeCell ref="P429:T429"/>
    <mergeCell ref="P423:T423"/>
    <mergeCell ref="P52:T52"/>
    <mergeCell ref="P350:T350"/>
    <mergeCell ref="D160:E160"/>
    <mergeCell ref="D1:F1"/>
    <mergeCell ref="P190:V190"/>
    <mergeCell ref="P230:T230"/>
    <mergeCell ref="P268:T268"/>
    <mergeCell ref="D382:E382"/>
    <mergeCell ref="P47:T47"/>
    <mergeCell ref="P466:T466"/>
    <mergeCell ref="P282:V282"/>
    <mergeCell ref="J17:J18"/>
    <mergeCell ref="L17:L18"/>
    <mergeCell ref="A85:O86"/>
    <mergeCell ref="P48:V48"/>
    <mergeCell ref="P346:V346"/>
    <mergeCell ref="P139:V139"/>
    <mergeCell ref="I17:I18"/>
    <mergeCell ref="A48:O49"/>
    <mergeCell ref="D306:E306"/>
    <mergeCell ref="D377:E377"/>
    <mergeCell ref="P352:T352"/>
    <mergeCell ref="A6:C6"/>
    <mergeCell ref="P118:T118"/>
    <mergeCell ref="P416:T416"/>
    <mergeCell ref="P167:T167"/>
    <mergeCell ref="P142:T142"/>
    <mergeCell ref="T525:U525"/>
    <mergeCell ref="Y526:Y527"/>
    <mergeCell ref="A87:Z87"/>
    <mergeCell ref="P333:V333"/>
    <mergeCell ref="P273:T273"/>
    <mergeCell ref="D316:E316"/>
    <mergeCell ref="D387:E387"/>
    <mergeCell ref="P400:T400"/>
    <mergeCell ref="A123:O124"/>
    <mergeCell ref="D210:E210"/>
    <mergeCell ref="D443:E443"/>
    <mergeCell ref="D308:E308"/>
    <mergeCell ref="P166:T166"/>
    <mergeCell ref="D209:E209"/>
    <mergeCell ref="P337:T337"/>
    <mergeCell ref="P464:T464"/>
    <mergeCell ref="P508:T508"/>
    <mergeCell ref="D274:E274"/>
    <mergeCell ref="P402:T402"/>
    <mergeCell ref="D445:E445"/>
    <mergeCell ref="D122:E122"/>
    <mergeCell ref="A233:O234"/>
    <mergeCell ref="P474:T474"/>
    <mergeCell ref="D250:E250"/>
    <mergeCell ref="S526:S527"/>
    <mergeCell ref="D313:E313"/>
    <mergeCell ref="A374:Z374"/>
    <mergeCell ref="D236:E236"/>
    <mergeCell ref="A179:O180"/>
    <mergeCell ref="P171:T171"/>
    <mergeCell ref="D55:E55"/>
    <mergeCell ref="D30:E30"/>
    <mergeCell ref="P242:T242"/>
    <mergeCell ref="D353:E353"/>
    <mergeCell ref="D303:E303"/>
    <mergeCell ref="A238:O239"/>
    <mergeCell ref="P382:T382"/>
    <mergeCell ref="P42:T42"/>
    <mergeCell ref="P453:T453"/>
    <mergeCell ref="A32:O33"/>
    <mergeCell ref="D496:E496"/>
    <mergeCell ref="D361:E361"/>
    <mergeCell ref="D417:E417"/>
    <mergeCell ref="P259:T259"/>
    <mergeCell ref="D69:E69"/>
    <mergeCell ref="P148:T148"/>
    <mergeCell ref="A109:O110"/>
    <mergeCell ref="D354:E354"/>
    <mergeCell ref="H1:Q1"/>
    <mergeCell ref="P109:V109"/>
    <mergeCell ref="P345:V345"/>
    <mergeCell ref="A292:Z292"/>
    <mergeCell ref="D214:E214"/>
    <mergeCell ref="P222:V222"/>
    <mergeCell ref="D284:E284"/>
    <mergeCell ref="P120:T120"/>
    <mergeCell ref="D259:E259"/>
    <mergeCell ref="D28:E28"/>
    <mergeCell ref="A163:Z163"/>
    <mergeCell ref="D5:E5"/>
    <mergeCell ref="P162:V162"/>
    <mergeCell ref="A332:O333"/>
    <mergeCell ref="A279:Z279"/>
    <mergeCell ref="P33:V33"/>
    <mergeCell ref="P93:V93"/>
    <mergeCell ref="P269:V269"/>
    <mergeCell ref="A287:Z287"/>
    <mergeCell ref="A46:Z46"/>
    <mergeCell ref="P59:V59"/>
    <mergeCell ref="P97:T97"/>
    <mergeCell ref="P168:T168"/>
    <mergeCell ref="D211:E211"/>
    <mergeCell ref="Q526:Q527"/>
    <mergeCell ref="P325:V325"/>
    <mergeCell ref="D142:E142"/>
    <mergeCell ref="D378:E378"/>
    <mergeCell ref="D7:M7"/>
    <mergeCell ref="A513:Z513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D208:E208"/>
    <mergeCell ref="D8:M8"/>
    <mergeCell ref="P458:T458"/>
    <mergeCell ref="D366:E366"/>
    <mergeCell ref="P237:T237"/>
    <mergeCell ref="AA525:AB525"/>
    <mergeCell ref="P209:T209"/>
    <mergeCell ref="A385:Z385"/>
    <mergeCell ref="P445:T445"/>
    <mergeCell ref="W17:W18"/>
    <mergeCell ref="A50:Z50"/>
    <mergeCell ref="P261:V261"/>
    <mergeCell ref="P161:V161"/>
    <mergeCell ref="P217:V217"/>
    <mergeCell ref="P332:V332"/>
    <mergeCell ref="P388:V388"/>
    <mergeCell ref="A151:Z151"/>
    <mergeCell ref="P472:V472"/>
    <mergeCell ref="A161:O162"/>
    <mergeCell ref="P31:T31"/>
    <mergeCell ref="P329:T329"/>
    <mergeCell ref="P180:V180"/>
    <mergeCell ref="D406:E406"/>
    <mergeCell ref="P45:V45"/>
    <mergeCell ref="P487:V487"/>
    <mergeCell ref="A511:O512"/>
    <mergeCell ref="P95:T95"/>
    <mergeCell ref="P266:T266"/>
    <mergeCell ref="A461:O462"/>
    <mergeCell ref="D474:E474"/>
    <mergeCell ref="A518:O523"/>
    <mergeCell ref="P316:T316"/>
    <mergeCell ref="D126:E126"/>
    <mergeCell ref="P443:T443"/>
    <mergeCell ref="D197:E197"/>
    <mergeCell ref="D53:E53"/>
    <mergeCell ref="D47:E47"/>
    <mergeCell ref="D351:E351"/>
    <mergeCell ref="D289:E289"/>
    <mergeCell ref="D411:E411"/>
    <mergeCell ref="D482:E482"/>
    <mergeCell ref="P160:T160"/>
    <mergeCell ref="A498:O499"/>
    <mergeCell ref="P517:V517"/>
    <mergeCell ref="P331:T331"/>
    <mergeCell ref="D470:E470"/>
    <mergeCell ref="P502:T502"/>
    <mergeCell ref="D501:E501"/>
    <mergeCell ref="P405:T405"/>
    <mergeCell ref="P476:T476"/>
    <mergeCell ref="P482:T482"/>
    <mergeCell ref="D356:E356"/>
    <mergeCell ref="P462:V462"/>
    <mergeCell ref="R1:T1"/>
    <mergeCell ref="P172:T172"/>
    <mergeCell ref="P28:T28"/>
    <mergeCell ref="P221:T221"/>
    <mergeCell ref="A345:O346"/>
    <mergeCell ref="P215:T215"/>
    <mergeCell ref="D307:E307"/>
    <mergeCell ref="P115:V115"/>
    <mergeCell ref="A139:O140"/>
    <mergeCell ref="P165:T165"/>
    <mergeCell ref="D98:E98"/>
    <mergeCell ref="P30:T30"/>
    <mergeCell ref="P152:T152"/>
    <mergeCell ref="P179:V179"/>
    <mergeCell ref="P206:V206"/>
    <mergeCell ref="P233:V233"/>
    <mergeCell ref="P37:V37"/>
    <mergeCell ref="P275:T275"/>
    <mergeCell ref="B17:B18"/>
    <mergeCell ref="A73:Z73"/>
    <mergeCell ref="D258:E258"/>
    <mergeCell ref="A60:Z60"/>
    <mergeCell ref="A92:O93"/>
    <mergeCell ref="P56:T56"/>
    <mergeCell ref="H9:I9"/>
    <mergeCell ref="P24:V24"/>
    <mergeCell ref="A334:Z334"/>
    <mergeCell ref="P454:T454"/>
    <mergeCell ref="D297:E297"/>
    <mergeCell ref="P324:V324"/>
    <mergeCell ref="D70:E70"/>
    <mergeCell ref="P220:T220"/>
    <mergeCell ref="P391:T391"/>
    <mergeCell ref="D78:E78"/>
    <mergeCell ref="P213:T213"/>
    <mergeCell ref="A281:O282"/>
    <mergeCell ref="P328:T328"/>
    <mergeCell ref="D376:E376"/>
    <mergeCell ref="A379:O380"/>
    <mergeCell ref="P249:T249"/>
    <mergeCell ref="P386:T386"/>
    <mergeCell ref="P452:T452"/>
    <mergeCell ref="A392:O393"/>
    <mergeCell ref="A437:Z437"/>
    <mergeCell ref="A407:O408"/>
    <mergeCell ref="P404:T404"/>
    <mergeCell ref="V10:W10"/>
    <mergeCell ref="D360:E360"/>
    <mergeCell ref="P79:T79"/>
    <mergeCell ref="D187:E187"/>
    <mergeCell ref="P526:P527"/>
    <mergeCell ref="P315:T315"/>
    <mergeCell ref="P231:T231"/>
    <mergeCell ref="D423:E423"/>
    <mergeCell ref="R526:R527"/>
    <mergeCell ref="A34:Z34"/>
    <mergeCell ref="D410:E410"/>
    <mergeCell ref="P516:V516"/>
    <mergeCell ref="P511:V511"/>
    <mergeCell ref="A516:O517"/>
    <mergeCell ref="Z526:Z527"/>
    <mergeCell ref="A500:Z500"/>
    <mergeCell ref="P504:V504"/>
    <mergeCell ref="P477:V477"/>
    <mergeCell ref="A173:O174"/>
    <mergeCell ref="P99:T99"/>
    <mergeCell ref="A300:O301"/>
    <mergeCell ref="P170:T170"/>
    <mergeCell ref="P366:T366"/>
    <mergeCell ref="A471:O472"/>
    <mergeCell ref="P468:T468"/>
    <mergeCell ref="P393:V39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2025-06-20T08:08:33Z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