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Ост КИ Ташкент\"/>
    </mc:Choice>
  </mc:AlternateContent>
  <xr:revisionPtr revIDLastSave="0" documentId="13_ncr:1_{C6CCBCC7-B168-49E2-BC6C-0DF3803013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6" i="1"/>
  <c r="Q37" i="1" l="1"/>
  <c r="V37" i="1" s="1"/>
  <c r="L37" i="1"/>
  <c r="Q36" i="1"/>
  <c r="L36" i="1"/>
  <c r="Q35" i="1"/>
  <c r="V35" i="1" s="1"/>
  <c r="L35" i="1"/>
  <c r="Q34" i="1"/>
  <c r="AH34" i="1" s="1"/>
  <c r="L34" i="1"/>
  <c r="Q33" i="1"/>
  <c r="L33" i="1"/>
  <c r="Q32" i="1"/>
  <c r="AH32" i="1" s="1"/>
  <c r="L32" i="1"/>
  <c r="F31" i="1"/>
  <c r="E31" i="1"/>
  <c r="Q31" i="1" s="1"/>
  <c r="Q30" i="1"/>
  <c r="L30" i="1"/>
  <c r="Q29" i="1"/>
  <c r="V29" i="1" s="1"/>
  <c r="L29" i="1"/>
  <c r="Q28" i="1"/>
  <c r="AH28" i="1" s="1"/>
  <c r="L28" i="1"/>
  <c r="Q27" i="1"/>
  <c r="L27" i="1"/>
  <c r="Q26" i="1"/>
  <c r="L26" i="1"/>
  <c r="Q25" i="1"/>
  <c r="V25" i="1" s="1"/>
  <c r="L25" i="1"/>
  <c r="F24" i="1"/>
  <c r="E24" i="1"/>
  <c r="L24" i="1" s="1"/>
  <c r="Q23" i="1"/>
  <c r="U23" i="1" s="1"/>
  <c r="L23" i="1"/>
  <c r="Q22" i="1"/>
  <c r="V22" i="1" s="1"/>
  <c r="L22" i="1"/>
  <c r="Q21" i="1"/>
  <c r="AH21" i="1" s="1"/>
  <c r="L21" i="1"/>
  <c r="Q20" i="1"/>
  <c r="V20" i="1" s="1"/>
  <c r="L20" i="1"/>
  <c r="Q19" i="1"/>
  <c r="AH19" i="1" s="1"/>
  <c r="L19" i="1"/>
  <c r="Q18" i="1"/>
  <c r="V18" i="1" s="1"/>
  <c r="L18" i="1"/>
  <c r="Q17" i="1"/>
  <c r="AH17" i="1" s="1"/>
  <c r="L17" i="1"/>
  <c r="Q16" i="1"/>
  <c r="V16" i="1" s="1"/>
  <c r="L16" i="1"/>
  <c r="Q15" i="1"/>
  <c r="V15" i="1" s="1"/>
  <c r="L15" i="1"/>
  <c r="Q14" i="1"/>
  <c r="L14" i="1"/>
  <c r="Q13" i="1"/>
  <c r="V13" i="1" s="1"/>
  <c r="L13" i="1"/>
  <c r="Q12" i="1"/>
  <c r="L12" i="1"/>
  <c r="Q11" i="1"/>
  <c r="V11" i="1" s="1"/>
  <c r="L11" i="1"/>
  <c r="Q10" i="1"/>
  <c r="AH10" i="1" s="1"/>
  <c r="L10" i="1"/>
  <c r="Q9" i="1"/>
  <c r="V9" i="1" s="1"/>
  <c r="L9" i="1"/>
  <c r="Q8" i="1"/>
  <c r="AH8" i="1" s="1"/>
  <c r="L8" i="1"/>
  <c r="Q7" i="1"/>
  <c r="V7" i="1" s="1"/>
  <c r="L7" i="1"/>
  <c r="Q6" i="1"/>
  <c r="AH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V33" i="1" l="1"/>
  <c r="V27" i="1"/>
  <c r="AH18" i="1"/>
  <c r="F5" i="1"/>
  <c r="AH16" i="1"/>
  <c r="AH20" i="1"/>
  <c r="AH22" i="1"/>
  <c r="AH33" i="1"/>
  <c r="AH25" i="1"/>
  <c r="AH26" i="1"/>
  <c r="AH27" i="1"/>
  <c r="U6" i="1"/>
  <c r="AH7" i="1"/>
  <c r="AH29" i="1"/>
  <c r="AH30" i="1"/>
  <c r="AH9" i="1"/>
  <c r="AH31" i="1"/>
  <c r="U32" i="1"/>
  <c r="AH11" i="1"/>
  <c r="AH12" i="1"/>
  <c r="AH13" i="1"/>
  <c r="AH35" i="1"/>
  <c r="AH14" i="1"/>
  <c r="AH36" i="1"/>
  <c r="U10" i="1"/>
  <c r="U17" i="1"/>
  <c r="AH37" i="1"/>
  <c r="U19" i="1"/>
  <c r="U20" i="1"/>
  <c r="U28" i="1"/>
  <c r="U21" i="1"/>
  <c r="U8" i="1"/>
  <c r="U34" i="1"/>
  <c r="U27" i="1"/>
  <c r="U15" i="1"/>
  <c r="U16" i="1"/>
  <c r="U25" i="1"/>
  <c r="U33" i="1"/>
  <c r="U22" i="1"/>
  <c r="Q24" i="1"/>
  <c r="Q5" i="1" s="1"/>
  <c r="V31" i="1"/>
  <c r="V6" i="1"/>
  <c r="V8" i="1"/>
  <c r="V10" i="1"/>
  <c r="V12" i="1"/>
  <c r="V14" i="1"/>
  <c r="V17" i="1"/>
  <c r="V19" i="1"/>
  <c r="V21" i="1"/>
  <c r="V23" i="1"/>
  <c r="V26" i="1"/>
  <c r="V28" i="1"/>
  <c r="V30" i="1"/>
  <c r="L31" i="1"/>
  <c r="L5" i="1" s="1"/>
  <c r="V32" i="1"/>
  <c r="V34" i="1"/>
  <c r="V36" i="1"/>
  <c r="E5" i="1"/>
  <c r="U18" i="1" l="1"/>
  <c r="U29" i="1"/>
  <c r="U14" i="1"/>
  <c r="U37" i="1"/>
  <c r="U13" i="1"/>
  <c r="U30" i="1"/>
  <c r="U9" i="1"/>
  <c r="U31" i="1"/>
  <c r="U7" i="1"/>
  <c r="AH24" i="1"/>
  <c r="AH5" i="1" s="1"/>
  <c r="U11" i="1"/>
  <c r="U36" i="1"/>
  <c r="U35" i="1"/>
  <c r="U26" i="1"/>
  <c r="U12" i="1"/>
  <c r="V24" i="1"/>
  <c r="R5" i="1" l="1"/>
  <c r="U24" i="1"/>
</calcChain>
</file>

<file path=xl/sharedStrings.xml><?xml version="1.0" encoding="utf-8"?>
<sst xmlns="http://schemas.openxmlformats.org/spreadsheetml/2006/main" count="153" uniqueCount="82">
  <si>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</si>
  <si>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</si>
  <si>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</si>
  <si>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</si>
  <si>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</si>
  <si>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</si>
  <si>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</si>
  <si>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</si>
  <si>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</si>
  <si>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</si>
  <si>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</si>
  <si>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</si>
  <si>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</si>
  <si>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</si>
  <si>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</si>
  <si>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</si>
  <si>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</si>
  <si>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</si>
  <si>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</si>
  <si>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</si>
  <si>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</si>
  <si>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</si>
  <si>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</si>
  <si>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</si>
  <si>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14,10,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</si>
  <si>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</si>
  <si>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</si>
  <si>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</si>
  <si>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</si>
  <si>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</si>
  <si>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</si>
  <si>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</si>
  <si>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</si>
  <si>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</si>
  <si>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</si>
  <si>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</si>
  <si>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</si>
  <si>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</si>
  <si>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</si>
  <si>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</si>
  <si>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</si>
  <si>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</si>
  <si>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</si>
  <si>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</si>
  <si>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сертификация</t>
  </si>
  <si>
    <t>необходимо увеличить продажи!!!</t>
  </si>
  <si>
    <t>6072 ЭКСТРА Папа может вар п/о 0.4кг_UZ</t>
  </si>
  <si>
    <t>02,09,25 завод не отгрузил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</si>
  <si>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</si>
  <si>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</si>
  <si>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</si>
  <si>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6087 СОЧНЫЕ сос п/о мгс 0.45кг_UZ</t>
  </si>
  <si>
    <t>не в матрице</t>
  </si>
  <si>
    <t>7067 СОЧНЫЕ ПМ сос п/о мгс 0.41кг_СНГ_50с  ОСТАНКИНО</t>
  </si>
  <si>
    <t>6091 АРОМАТНАЯ с/к в/у_UZ</t>
  </si>
  <si>
    <t>6092 АРОМАТНАЯ с/к в/у 1/250 8шт_UZ</t>
  </si>
  <si>
    <t>необходимо увеличить продажи / Вывод из ассортимента с 06.10.25 (завод)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</si>
  <si>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</si>
  <si>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</si>
  <si>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</si>
  <si>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</si>
  <si>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Вывод из ассортимента с 26.09.25 (завод)</t>
  </si>
  <si>
    <t>6220 ГОВЯЖЬЯ Папа может вар п/о  ОСТАНКИНО</t>
  </si>
  <si>
    <t>6268 ГОВЯЖЬЯ Папа может вар п/о 0.4кг 8шт.  ОСТАНКИНО</t>
  </si>
  <si>
    <t>6270 ФИЛЕЙНАЯ Папа может вар п/о 0.4кг СНГ</t>
  </si>
  <si>
    <t>6346 ФИЛЕЙНАЯ Папа может вар п/о 0.5кг_СНГ  ОСТАНКИНО</t>
  </si>
  <si>
    <t>НОВЫЙ КОД 6345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</si>
  <si>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</si>
  <si>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</si>
  <si>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</si>
  <si>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</si>
  <si>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</si>
  <si>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</si>
  <si>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</si>
  <si>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</si>
  <si>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</si>
  <si>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</si>
  <si>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</si>
  <si>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</si>
  <si>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26,08,25 завод не отгрузил</t>
    </r>
  </si>
  <si>
    <t>заказ</t>
  </si>
  <si>
    <t>21,10,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</si>
</sst>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10,25%20&#1090;&#1096;&#1088;&#1089;&#1095;%20&#1086;&#1089;&#1090;%20&#1082;&#1080;&#1054;&#1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метка2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заказ в пути</v>
          </cell>
          <cell r="R3" t="str">
            <v>ср нов</v>
          </cell>
          <cell r="S3" t="str">
            <v>расчет</v>
          </cell>
          <cell r="T3" t="str">
            <v>заказ филиала</v>
          </cell>
          <cell r="U3" t="str">
            <v>Комментарии филиала</v>
          </cell>
        </row>
        <row r="4">
          <cell r="F4">
            <v>45944</v>
          </cell>
          <cell r="G4">
            <v>45943</v>
          </cell>
          <cell r="P4" t="str">
            <v>07,10,</v>
          </cell>
          <cell r="Q4" t="str">
            <v>14,10,</v>
          </cell>
          <cell r="R4" t="str">
            <v>13,10,</v>
          </cell>
        </row>
        <row r="5">
          <cell r="E5">
            <v>7081.0020000000004</v>
          </cell>
          <cell r="F5">
            <v>5637.6880000000001</v>
          </cell>
          <cell r="G5">
            <v>6775.7820000000002</v>
          </cell>
          <cell r="L5">
            <v>0</v>
          </cell>
          <cell r="M5">
            <v>7081.0020000000004</v>
          </cell>
          <cell r="N5">
            <v>0</v>
          </cell>
          <cell r="O5">
            <v>0</v>
          </cell>
          <cell r="P5">
            <v>7690</v>
          </cell>
          <cell r="Q5">
            <v>11120</v>
          </cell>
          <cell r="R5">
            <v>1442.9390000000001</v>
          </cell>
          <cell r="S5">
            <v>1525.2139999999999</v>
          </cell>
          <cell r="T5">
            <v>6500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217.024</v>
          </cell>
          <cell r="D6">
            <v>151.25200000000001</v>
          </cell>
          <cell r="E6">
            <v>144.982</v>
          </cell>
          <cell r="F6">
            <v>194.761</v>
          </cell>
          <cell r="G6">
            <v>218.40199999999999</v>
          </cell>
          <cell r="H6">
            <v>1</v>
          </cell>
          <cell r="I6">
            <v>45</v>
          </cell>
          <cell r="J6" t="str">
            <v>матрица</v>
          </cell>
          <cell r="M6">
            <v>144.982</v>
          </cell>
          <cell r="P6">
            <v>100</v>
          </cell>
          <cell r="Q6">
            <v>160</v>
          </cell>
          <cell r="R6">
            <v>28.996400000000001</v>
          </cell>
          <cell r="S6">
            <v>67.174200000000013</v>
          </cell>
          <cell r="T6">
            <v>100</v>
          </cell>
          <cell r="U6">
            <v>28.614900000000002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761.81100000000004</v>
          </cell>
          <cell r="D7">
            <v>400</v>
          </cell>
          <cell r="E7">
            <v>619</v>
          </cell>
          <cell r="F7">
            <v>435.81099999999998</v>
          </cell>
          <cell r="G7">
            <v>521.81100000000004</v>
          </cell>
          <cell r="H7">
            <v>0.35</v>
          </cell>
          <cell r="I7">
            <v>45</v>
          </cell>
          <cell r="J7" t="str">
            <v>матрица</v>
          </cell>
          <cell r="M7">
            <v>619</v>
          </cell>
          <cell r="P7">
            <v>500</v>
          </cell>
          <cell r="Q7">
            <v>520</v>
          </cell>
          <cell r="R7">
            <v>115</v>
          </cell>
          <cell r="S7">
            <v>614.18900000000008</v>
          </cell>
          <cell r="T7">
            <v>500</v>
          </cell>
          <cell r="U7">
            <v>112.37296666666667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219.67500000000001</v>
          </cell>
          <cell r="D8">
            <v>154.44999999999999</v>
          </cell>
          <cell r="E8">
            <v>73.149000000000001</v>
          </cell>
          <cell r="F8">
            <v>265.447</v>
          </cell>
          <cell r="G8">
            <v>294.154</v>
          </cell>
          <cell r="H8">
            <v>1</v>
          </cell>
          <cell r="I8">
            <v>45</v>
          </cell>
          <cell r="J8" t="str">
            <v>матрица</v>
          </cell>
          <cell r="M8">
            <v>73.149000000000001</v>
          </cell>
          <cell r="Q8">
            <v>160</v>
          </cell>
          <cell r="R8">
            <v>20</v>
          </cell>
          <cell r="S8">
            <v>-65.447000000000003</v>
          </cell>
          <cell r="T8">
            <v>50</v>
          </cell>
          <cell r="U8">
            <v>19.536166666666663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661</v>
          </cell>
          <cell r="D9">
            <v>240</v>
          </cell>
          <cell r="E9">
            <v>494</v>
          </cell>
          <cell r="F9">
            <v>300</v>
          </cell>
          <cell r="G9">
            <v>386</v>
          </cell>
          <cell r="H9">
            <v>0.35</v>
          </cell>
          <cell r="I9">
            <v>45</v>
          </cell>
          <cell r="J9" t="str">
            <v>матрица</v>
          </cell>
          <cell r="M9">
            <v>494</v>
          </cell>
          <cell r="P9">
            <v>350</v>
          </cell>
          <cell r="Q9">
            <v>480</v>
          </cell>
          <cell r="R9">
            <v>86</v>
          </cell>
          <cell r="S9">
            <v>418</v>
          </cell>
          <cell r="T9">
            <v>350</v>
          </cell>
          <cell r="U9">
            <v>85.633333333333326</v>
          </cell>
        </row>
        <row r="10">
          <cell r="A10" t="str">
            <v>6071 ЭКСТРА Папа может вар п/о_UZ</v>
          </cell>
          <cell r="B10" t="str">
            <v>кг</v>
          </cell>
          <cell r="C10">
            <v>27.288</v>
          </cell>
          <cell r="F10">
            <v>19.242000000000001</v>
          </cell>
          <cell r="G10">
            <v>27.288</v>
          </cell>
          <cell r="H10">
            <v>1</v>
          </cell>
          <cell r="I10">
            <v>60</v>
          </cell>
          <cell r="J10" t="str">
            <v>сертификация</v>
          </cell>
          <cell r="M10">
            <v>0</v>
          </cell>
          <cell r="R10">
            <v>0</v>
          </cell>
          <cell r="S10">
            <v>-19.242000000000001</v>
          </cell>
          <cell r="U10">
            <v>0</v>
          </cell>
        </row>
        <row r="11">
          <cell r="A11" t="str">
            <v>6072 ЭКСТРА Папа может вар п/о 0.4кг_UZ</v>
          </cell>
          <cell r="B11" t="str">
            <v>шт</v>
          </cell>
          <cell r="C11">
            <v>216</v>
          </cell>
          <cell r="D11">
            <v>600</v>
          </cell>
          <cell r="E11">
            <v>476</v>
          </cell>
          <cell r="F11">
            <v>338</v>
          </cell>
          <cell r="G11">
            <v>328</v>
          </cell>
          <cell r="H11">
            <v>0.4</v>
          </cell>
          <cell r="I11">
            <v>60</v>
          </cell>
          <cell r="J11" t="str">
            <v>матрица</v>
          </cell>
          <cell r="M11">
            <v>476</v>
          </cell>
          <cell r="P11">
            <v>600</v>
          </cell>
          <cell r="Q11">
            <v>1200</v>
          </cell>
          <cell r="R11">
            <v>100</v>
          </cell>
          <cell r="S11">
            <v>-338</v>
          </cell>
          <cell r="T11">
            <v>400</v>
          </cell>
          <cell r="U11" t="str">
            <v>на халк</v>
          </cell>
        </row>
        <row r="12">
          <cell r="A12" t="str">
            <v>6075 МЯСНАЯ Папа может вар п/о_UZ</v>
          </cell>
          <cell r="B12" t="str">
            <v>кг</v>
          </cell>
          <cell r="C12">
            <v>162.82599999999999</v>
          </cell>
          <cell r="D12">
            <v>68.584999999999994</v>
          </cell>
          <cell r="E12">
            <v>51.377000000000002</v>
          </cell>
          <cell r="F12">
            <v>161.465</v>
          </cell>
          <cell r="G12">
            <v>178.959</v>
          </cell>
          <cell r="H12">
            <v>1</v>
          </cell>
          <cell r="I12">
            <v>60</v>
          </cell>
          <cell r="J12" t="str">
            <v>матрица</v>
          </cell>
          <cell r="M12">
            <v>51.377000000000002</v>
          </cell>
          <cell r="Q12">
            <v>80</v>
          </cell>
          <cell r="R12">
            <v>10.275400000000001</v>
          </cell>
          <cell r="S12">
            <v>-56.507799999999975</v>
          </cell>
          <cell r="U12">
            <v>12.076933333333335</v>
          </cell>
        </row>
        <row r="13">
          <cell r="A13" t="str">
            <v>6076 МЯСНАЯ Папа может вар п/о 0.4кг_UZ</v>
          </cell>
          <cell r="B13" t="str">
            <v>шт</v>
          </cell>
          <cell r="C13">
            <v>564</v>
          </cell>
          <cell r="D13">
            <v>200</v>
          </cell>
          <cell r="E13">
            <v>410</v>
          </cell>
          <cell r="F13">
            <v>213</v>
          </cell>
          <cell r="G13">
            <v>343</v>
          </cell>
          <cell r="H13">
            <v>0.4</v>
          </cell>
          <cell r="I13">
            <v>60</v>
          </cell>
          <cell r="J13" t="str">
            <v>матрица</v>
          </cell>
          <cell r="M13">
            <v>410</v>
          </cell>
          <cell r="P13">
            <v>350</v>
          </cell>
          <cell r="Q13">
            <v>480</v>
          </cell>
          <cell r="R13">
            <v>82</v>
          </cell>
          <cell r="S13">
            <v>433</v>
          </cell>
          <cell r="T13">
            <v>450</v>
          </cell>
          <cell r="U13">
            <v>64</v>
          </cell>
        </row>
        <row r="14">
          <cell r="A14" t="str">
            <v>6078 ФИЛЕЙНАЯ Папа может вар п/о_UZ</v>
          </cell>
          <cell r="B14" t="str">
            <v>кг</v>
          </cell>
          <cell r="C14">
            <v>132.95699999999999</v>
          </cell>
          <cell r="D14">
            <v>47.896000000000001</v>
          </cell>
          <cell r="E14">
            <v>78.492999999999995</v>
          </cell>
          <cell r="F14">
            <v>86.754999999999995</v>
          </cell>
          <cell r="G14">
            <v>96.233000000000004</v>
          </cell>
          <cell r="H14">
            <v>1</v>
          </cell>
          <cell r="I14">
            <v>60</v>
          </cell>
          <cell r="J14" t="str">
            <v>матрица</v>
          </cell>
          <cell r="M14">
            <v>78.492999999999995</v>
          </cell>
          <cell r="P14">
            <v>40</v>
          </cell>
          <cell r="Q14">
            <v>50</v>
          </cell>
          <cell r="R14">
            <v>12</v>
          </cell>
          <cell r="S14">
            <v>39.245000000000005</v>
          </cell>
          <cell r="T14">
            <v>50</v>
          </cell>
          <cell r="U14">
            <v>9.9382333333333328</v>
          </cell>
        </row>
        <row r="15">
          <cell r="A15" t="str">
            <v>6087 СОЧНЫЕ сос п/о мгс 0.45кг_UZ</v>
          </cell>
          <cell r="E15">
            <v>3</v>
          </cell>
          <cell r="F15">
            <v>-3</v>
          </cell>
          <cell r="G15">
            <v>-3</v>
          </cell>
          <cell r="H15">
            <v>0</v>
          </cell>
          <cell r="J15" t="str">
            <v>не в матрице</v>
          </cell>
          <cell r="K15" t="str">
            <v>7067 СОЧНЫЕ ПМ сос п/о мгс 0.41кг_СНГ_50с  ОСТАНКИНО</v>
          </cell>
          <cell r="M15">
            <v>3</v>
          </cell>
          <cell r="R15">
            <v>0.6</v>
          </cell>
          <cell r="S15">
            <v>13.799999999999999</v>
          </cell>
          <cell r="U15">
            <v>0</v>
          </cell>
        </row>
        <row r="16">
          <cell r="A16" t="str">
            <v>6091 АРОМАТНАЯ с/к в/у_UZ</v>
          </cell>
          <cell r="B16" t="str">
            <v>кг</v>
          </cell>
          <cell r="C16">
            <v>324.14100000000002</v>
          </cell>
          <cell r="E16">
            <v>18.285</v>
          </cell>
          <cell r="F16">
            <v>297.89100000000002</v>
          </cell>
          <cell r="G16">
            <v>305.85599999999999</v>
          </cell>
          <cell r="H16">
            <v>1</v>
          </cell>
          <cell r="I16">
            <v>120</v>
          </cell>
          <cell r="J16" t="str">
            <v>матрица</v>
          </cell>
          <cell r="M16">
            <v>18.285</v>
          </cell>
          <cell r="R16">
            <v>6</v>
          </cell>
          <cell r="S16">
            <v>-189.89100000000002</v>
          </cell>
          <cell r="U16">
            <v>5.5174000000000012</v>
          </cell>
        </row>
        <row r="17">
          <cell r="A17" t="str">
            <v>6092 АРОМАТНАЯ с/к в/у 1/250 8шт_UZ</v>
          </cell>
          <cell r="B17" t="str">
            <v>шт</v>
          </cell>
          <cell r="C17">
            <v>444</v>
          </cell>
          <cell r="D17">
            <v>480</v>
          </cell>
          <cell r="E17">
            <v>135</v>
          </cell>
          <cell r="F17">
            <v>730</v>
          </cell>
          <cell r="G17">
            <v>783</v>
          </cell>
          <cell r="H17">
            <v>0.25</v>
          </cell>
          <cell r="I17">
            <v>120</v>
          </cell>
          <cell r="J17" t="str">
            <v>матрица</v>
          </cell>
          <cell r="M17">
            <v>135</v>
          </cell>
          <cell r="P17">
            <v>200</v>
          </cell>
          <cell r="R17">
            <v>27</v>
          </cell>
          <cell r="S17">
            <v>-444</v>
          </cell>
          <cell r="U17">
            <v>32.4</v>
          </cell>
        </row>
        <row r="18">
          <cell r="A18" t="str">
            <v>6093 САЛЯМИ ИТАЛЬЯНСКАЯ с/к в/у 1/250 8шт_UZ</v>
          </cell>
          <cell r="B18" t="str">
            <v>шт</v>
          </cell>
          <cell r="C18">
            <v>369</v>
          </cell>
          <cell r="D18">
            <v>280</v>
          </cell>
          <cell r="E18">
            <v>292</v>
          </cell>
          <cell r="F18">
            <v>275</v>
          </cell>
          <cell r="G18">
            <v>354</v>
          </cell>
          <cell r="H18">
            <v>0.25</v>
          </cell>
          <cell r="I18">
            <v>120</v>
          </cell>
          <cell r="J18" t="str">
            <v>матрица</v>
          </cell>
          <cell r="M18">
            <v>292</v>
          </cell>
          <cell r="P18">
            <v>120</v>
          </cell>
          <cell r="Q18">
            <v>520</v>
          </cell>
          <cell r="R18">
            <v>58.4</v>
          </cell>
          <cell r="S18">
            <v>136.20000000000005</v>
          </cell>
          <cell r="T18">
            <v>160</v>
          </cell>
          <cell r="U18">
            <v>53.533333333333331</v>
          </cell>
        </row>
        <row r="19">
          <cell r="A19" t="str">
            <v>6094 ЮБИЛЕЙНАЯ с/к в/у_UZ</v>
          </cell>
          <cell r="B19" t="str">
            <v>кг</v>
          </cell>
          <cell r="C19">
            <v>153.256</v>
          </cell>
          <cell r="D19">
            <v>46.88</v>
          </cell>
          <cell r="E19">
            <v>38.183999999999997</v>
          </cell>
          <cell r="F19">
            <v>148.72</v>
          </cell>
          <cell r="G19">
            <v>161.952</v>
          </cell>
          <cell r="H19">
            <v>1</v>
          </cell>
          <cell r="I19">
            <v>120</v>
          </cell>
          <cell r="J19" t="str">
            <v>матрица</v>
          </cell>
          <cell r="M19">
            <v>38.183999999999997</v>
          </cell>
          <cell r="Q19">
            <v>20</v>
          </cell>
          <cell r="R19">
            <v>7.6367999999999991</v>
          </cell>
          <cell r="S19">
            <v>-31.257600000000025</v>
          </cell>
          <cell r="U19">
            <v>8.6296000000000017</v>
          </cell>
        </row>
        <row r="20">
          <cell r="A20" t="str">
            <v>6095 ЮБИЛЕЙНАЯ с/к в/у 1/250 8шт_UZ</v>
          </cell>
          <cell r="B20" t="str">
            <v>шт</v>
          </cell>
          <cell r="C20">
            <v>408</v>
          </cell>
          <cell r="D20">
            <v>280</v>
          </cell>
          <cell r="E20">
            <v>180</v>
          </cell>
          <cell r="F20">
            <v>493</v>
          </cell>
          <cell r="G20">
            <v>504</v>
          </cell>
          <cell r="H20">
            <v>0.25</v>
          </cell>
          <cell r="I20">
            <v>120</v>
          </cell>
          <cell r="J20" t="str">
            <v>матрица</v>
          </cell>
          <cell r="M20">
            <v>180</v>
          </cell>
          <cell r="P20">
            <v>200</v>
          </cell>
          <cell r="Q20">
            <v>280</v>
          </cell>
          <cell r="R20">
            <v>36</v>
          </cell>
          <cell r="S20">
            <v>-325</v>
          </cell>
          <cell r="U20">
            <v>37.9</v>
          </cell>
        </row>
        <row r="21">
          <cell r="A21" t="str">
            <v>6220 ГОВЯЖЬЯ Папа может вар п/о  ОСТАНКИНО</v>
          </cell>
          <cell r="B21" t="str">
            <v>кг</v>
          </cell>
          <cell r="C21">
            <v>6.9359999999999999</v>
          </cell>
          <cell r="E21">
            <v>2.6560000000000001</v>
          </cell>
          <cell r="F21">
            <v>0.318</v>
          </cell>
          <cell r="G21">
            <v>4.28</v>
          </cell>
          <cell r="H21">
            <v>1</v>
          </cell>
          <cell r="I21">
            <v>60</v>
          </cell>
          <cell r="J21" t="str">
            <v>матрица</v>
          </cell>
          <cell r="M21">
            <v>2.6560000000000001</v>
          </cell>
          <cell r="Q21">
            <v>50</v>
          </cell>
          <cell r="R21">
            <v>0.53120000000000001</v>
          </cell>
          <cell r="S21">
            <v>-40.756399999999999</v>
          </cell>
          <cell r="T21">
            <v>50</v>
          </cell>
          <cell r="U21">
            <v>0</v>
          </cell>
        </row>
        <row r="22">
          <cell r="A22" t="str">
            <v>6268 ГОВЯЖЬЯ Папа может вар п/о 0.4кг 8шт.  ОСТАНКИНО</v>
          </cell>
          <cell r="B22" t="str">
            <v>шт</v>
          </cell>
          <cell r="C22">
            <v>5</v>
          </cell>
          <cell r="E22">
            <v>5</v>
          </cell>
          <cell r="H22">
            <v>0.4</v>
          </cell>
          <cell r="I22">
            <v>60</v>
          </cell>
          <cell r="J22" t="str">
            <v>матрица</v>
          </cell>
          <cell r="M22">
            <v>5</v>
          </cell>
          <cell r="Q22">
            <v>320</v>
          </cell>
          <cell r="R22">
            <v>1</v>
          </cell>
          <cell r="S22">
            <v>-302</v>
          </cell>
          <cell r="T22">
            <v>300</v>
          </cell>
          <cell r="U22">
            <v>0</v>
          </cell>
        </row>
        <row r="23">
          <cell r="A23" t="str">
            <v>6270 ФИЛЕЙНАЯ Папа может вар п/о 0.4кг СНГ</v>
          </cell>
          <cell r="E23">
            <v>3</v>
          </cell>
          <cell r="F23">
            <v>-3</v>
          </cell>
          <cell r="G23">
            <v>-3</v>
          </cell>
          <cell r="H23">
            <v>0</v>
          </cell>
          <cell r="J23" t="str">
            <v>не в матрице</v>
          </cell>
          <cell r="K23" t="str">
            <v>6346 ФИЛЕЙНАЯ Папа может вар п/о 0.5кг_СНГ  ОСТАНКИНО</v>
          </cell>
          <cell r="M23">
            <v>3</v>
          </cell>
          <cell r="R23">
            <v>0.6</v>
          </cell>
          <cell r="S23">
            <v>13.799999999999999</v>
          </cell>
          <cell r="U23">
            <v>0</v>
          </cell>
        </row>
        <row r="24">
          <cell r="A24" t="str">
            <v>6346 ФИЛЕЙНАЯ Папа может вар п/о 0.5кг_СНГ  ОСТАНКИНО</v>
          </cell>
          <cell r="B24" t="str">
            <v>шт</v>
          </cell>
          <cell r="C24">
            <v>23</v>
          </cell>
          <cell r="D24">
            <v>792</v>
          </cell>
          <cell r="E24">
            <v>382</v>
          </cell>
          <cell r="F24">
            <v>319</v>
          </cell>
          <cell r="G24">
            <v>431</v>
          </cell>
          <cell r="H24">
            <v>0.5</v>
          </cell>
          <cell r="I24">
            <v>60</v>
          </cell>
          <cell r="J24" t="str">
            <v>матрица</v>
          </cell>
          <cell r="M24">
            <v>382</v>
          </cell>
          <cell r="P24">
            <v>800</v>
          </cell>
          <cell r="Q24">
            <v>1600</v>
          </cell>
          <cell r="R24">
            <v>120</v>
          </cell>
          <cell r="S24">
            <v>-559</v>
          </cell>
          <cell r="T24">
            <v>300</v>
          </cell>
          <cell r="U24" t="str">
            <v>на халк</v>
          </cell>
        </row>
        <row r="25">
          <cell r="A25" t="str">
            <v>6765 РУБЛЕНЫЕ сос ц/о мгс 0.36кг 6шт.  ОСТАНКИНО</v>
          </cell>
          <cell r="B25" t="str">
            <v>шт</v>
          </cell>
          <cell r="C25">
            <v>-3</v>
          </cell>
          <cell r="D25">
            <v>198</v>
          </cell>
          <cell r="E25">
            <v>198</v>
          </cell>
          <cell r="F25">
            <v>-3</v>
          </cell>
          <cell r="G25">
            <v>-3</v>
          </cell>
          <cell r="H25">
            <v>0.36</v>
          </cell>
          <cell r="I25">
            <v>45</v>
          </cell>
          <cell r="J25" t="str">
            <v>матрица</v>
          </cell>
          <cell r="M25">
            <v>198</v>
          </cell>
          <cell r="P25">
            <v>200</v>
          </cell>
          <cell r="Q25">
            <v>300</v>
          </cell>
          <cell r="R25">
            <v>15</v>
          </cell>
          <cell r="S25">
            <v>-227</v>
          </cell>
          <cell r="T25">
            <v>200</v>
          </cell>
          <cell r="U25">
            <v>2.5</v>
          </cell>
        </row>
        <row r="26">
          <cell r="A26" t="str">
            <v>6787 СЕРВЕЛАТ КРЕМЛЕВСКИЙ в/к в/у 0.33кг 8шт.  ОСТАНКИНО</v>
          </cell>
          <cell r="B26" t="str">
            <v>шт</v>
          </cell>
          <cell r="C26">
            <v>-3</v>
          </cell>
          <cell r="F26">
            <v>-3</v>
          </cell>
          <cell r="G26">
            <v>-3</v>
          </cell>
          <cell r="H26">
            <v>0.33</v>
          </cell>
          <cell r="I26">
            <v>45</v>
          </cell>
          <cell r="J26" t="str">
            <v>матрица</v>
          </cell>
          <cell r="M26">
            <v>0</v>
          </cell>
          <cell r="P26">
            <v>400</v>
          </cell>
          <cell r="Q26">
            <v>320</v>
          </cell>
          <cell r="R26">
            <v>30</v>
          </cell>
          <cell r="S26">
            <v>-177</v>
          </cell>
          <cell r="T26">
            <v>300</v>
          </cell>
          <cell r="U26">
            <v>5.2</v>
          </cell>
        </row>
        <row r="27">
          <cell r="A27" t="str">
            <v>6807 СЕРВЕЛАТ ЕВРОПЕЙСКИЙ в/к в/у 0.33кг 8шт.  ОСТАНКИНО</v>
          </cell>
          <cell r="B27" t="str">
            <v>шт</v>
          </cell>
          <cell r="C27">
            <v>154</v>
          </cell>
          <cell r="E27">
            <v>154</v>
          </cell>
          <cell r="H27">
            <v>0.33</v>
          </cell>
          <cell r="I27">
            <v>45</v>
          </cell>
          <cell r="J27" t="str">
            <v>матрица</v>
          </cell>
          <cell r="M27">
            <v>154</v>
          </cell>
          <cell r="Q27">
            <v>320</v>
          </cell>
          <cell r="R27">
            <v>30.8</v>
          </cell>
          <cell r="S27">
            <v>234.39999999999998</v>
          </cell>
          <cell r="T27">
            <v>240</v>
          </cell>
          <cell r="U27">
            <v>9.9999999999999992E-2</v>
          </cell>
        </row>
        <row r="28">
          <cell r="A28" t="str">
            <v>6837 ФИЛЕЙНЫЕ Папа Может сос ц/о мгс 0.4кг  ОСТАНКИНО</v>
          </cell>
          <cell r="B28" t="str">
            <v>шт</v>
          </cell>
          <cell r="C28">
            <v>-4</v>
          </cell>
          <cell r="D28">
            <v>150</v>
          </cell>
          <cell r="E28">
            <v>151</v>
          </cell>
          <cell r="F28">
            <v>-5</v>
          </cell>
          <cell r="G28">
            <v>-5</v>
          </cell>
          <cell r="H28">
            <v>0.4</v>
          </cell>
          <cell r="I28">
            <v>45</v>
          </cell>
          <cell r="J28" t="str">
            <v>матрица</v>
          </cell>
          <cell r="M28">
            <v>151</v>
          </cell>
          <cell r="P28">
            <v>250</v>
          </cell>
          <cell r="Q28">
            <v>240</v>
          </cell>
          <cell r="R28">
            <v>30.2</v>
          </cell>
          <cell r="S28">
            <v>58.600000000000023</v>
          </cell>
          <cell r="T28">
            <v>100</v>
          </cell>
          <cell r="U28">
            <v>2.4666666666666668</v>
          </cell>
        </row>
        <row r="29">
          <cell r="A29" t="str">
            <v>7058 ШПИКАЧКИ СОЧНЫЕ С БЕКОНОМ п/о мгс 1*3_60с  ОСТАНКИНО</v>
          </cell>
          <cell r="B29" t="str">
            <v>кг</v>
          </cell>
          <cell r="C29">
            <v>410.51</v>
          </cell>
          <cell r="D29">
            <v>250.65</v>
          </cell>
          <cell r="E29">
            <v>231.15100000000001</v>
          </cell>
          <cell r="F29">
            <v>352.435</v>
          </cell>
          <cell r="G29">
            <v>422.30900000000003</v>
          </cell>
          <cell r="H29">
            <v>1</v>
          </cell>
          <cell r="I29">
            <v>60</v>
          </cell>
          <cell r="J29" t="str">
            <v>матрица</v>
          </cell>
          <cell r="M29">
            <v>231.15100000000001</v>
          </cell>
          <cell r="P29">
            <v>200</v>
          </cell>
          <cell r="Q29">
            <v>250</v>
          </cell>
          <cell r="R29">
            <v>46.230200000000004</v>
          </cell>
          <cell r="S29">
            <v>29.708600000000104</v>
          </cell>
          <cell r="T29">
            <v>120</v>
          </cell>
          <cell r="U29">
            <v>49.392433333333337</v>
          </cell>
        </row>
        <row r="30">
          <cell r="A30" t="str">
            <v>7059 ШПИКАЧКИ СОЧНЫЕ С БЕК. п/о мгс 0.3кг_60с  ОСТАНКИНО</v>
          </cell>
          <cell r="B30" t="str">
            <v>шт</v>
          </cell>
          <cell r="C30">
            <v>29</v>
          </cell>
          <cell r="D30">
            <v>200</v>
          </cell>
          <cell r="E30">
            <v>233</v>
          </cell>
          <cell r="F30">
            <v>-4</v>
          </cell>
          <cell r="G30">
            <v>-4</v>
          </cell>
          <cell r="H30">
            <v>0.3</v>
          </cell>
          <cell r="I30">
            <v>60</v>
          </cell>
          <cell r="J30" t="str">
            <v>матрица</v>
          </cell>
          <cell r="M30">
            <v>233</v>
          </cell>
          <cell r="P30">
            <v>150</v>
          </cell>
          <cell r="Q30">
            <v>150</v>
          </cell>
          <cell r="R30">
            <v>46.6</v>
          </cell>
          <cell r="S30">
            <v>542.80000000000007</v>
          </cell>
          <cell r="T30">
            <v>100</v>
          </cell>
          <cell r="U30">
            <v>4.666666666666667</v>
          </cell>
        </row>
        <row r="31">
          <cell r="A31" t="str">
            <v>7067 СОЧНЫЕ ПМ сос п/о мгс 0.41кг_СНГ_50с  ОСТАНКИНО</v>
          </cell>
          <cell r="B31" t="str">
            <v>шт</v>
          </cell>
          <cell r="C31">
            <v>12</v>
          </cell>
          <cell r="D31">
            <v>300</v>
          </cell>
          <cell r="E31">
            <v>264</v>
          </cell>
          <cell r="F31">
            <v>0</v>
          </cell>
          <cell r="G31">
            <v>48</v>
          </cell>
          <cell r="H31">
            <v>0.41</v>
          </cell>
          <cell r="I31">
            <v>50</v>
          </cell>
          <cell r="J31" t="str">
            <v>матрица</v>
          </cell>
          <cell r="M31">
            <v>264</v>
          </cell>
          <cell r="P31">
            <v>300</v>
          </cell>
          <cell r="Q31">
            <v>300</v>
          </cell>
          <cell r="R31">
            <v>52.8</v>
          </cell>
          <cell r="S31">
            <v>350.4</v>
          </cell>
          <cell r="T31">
            <v>300</v>
          </cell>
          <cell r="U31">
            <v>4.3666666666666663</v>
          </cell>
        </row>
        <row r="32">
          <cell r="A32" t="str">
            <v>7070 СОЧНЫЕ ПМ сос п/о мгс 1.5*4_А_50с  ОСТАНКИНО</v>
          </cell>
          <cell r="B32" t="str">
            <v>кг</v>
          </cell>
          <cell r="C32">
            <v>673.93799999999999</v>
          </cell>
          <cell r="D32">
            <v>407.49099999999999</v>
          </cell>
          <cell r="E32">
            <v>468.34500000000003</v>
          </cell>
          <cell r="F32">
            <v>550.19000000000005</v>
          </cell>
          <cell r="G32">
            <v>609.58799999999997</v>
          </cell>
          <cell r="H32">
            <v>1</v>
          </cell>
          <cell r="I32">
            <v>50</v>
          </cell>
          <cell r="J32" t="str">
            <v>матрица</v>
          </cell>
          <cell r="M32">
            <v>468.34500000000003</v>
          </cell>
          <cell r="P32">
            <v>350</v>
          </cell>
          <cell r="Q32">
            <v>500</v>
          </cell>
          <cell r="R32">
            <v>93.669000000000011</v>
          </cell>
          <cell r="S32">
            <v>285.85200000000009</v>
          </cell>
          <cell r="T32">
            <v>250</v>
          </cell>
          <cell r="U32">
            <v>92.223266666666674</v>
          </cell>
        </row>
        <row r="33">
          <cell r="A33" t="str">
            <v>7075 МОЛОЧ.ПРЕМИУМ ПМ сос п/о мгс 1.5*4_О_50с  ОСТАНКИНО</v>
          </cell>
          <cell r="B33" t="str">
            <v>кг</v>
          </cell>
          <cell r="C33">
            <v>128.75700000000001</v>
          </cell>
          <cell r="D33">
            <v>163.67400000000001</v>
          </cell>
          <cell r="E33">
            <v>182.38</v>
          </cell>
          <cell r="F33">
            <v>97.653000000000006</v>
          </cell>
          <cell r="G33">
            <v>103.95</v>
          </cell>
          <cell r="H33">
            <v>1</v>
          </cell>
          <cell r="I33">
            <v>50</v>
          </cell>
          <cell r="J33" t="str">
            <v>матрица</v>
          </cell>
          <cell r="M33">
            <v>182.38</v>
          </cell>
          <cell r="P33">
            <v>160</v>
          </cell>
          <cell r="Q33">
            <v>140</v>
          </cell>
          <cell r="R33">
            <v>27</v>
          </cell>
          <cell r="S33">
            <v>88.346999999999994</v>
          </cell>
          <cell r="T33">
            <v>100</v>
          </cell>
          <cell r="U33">
            <v>26.522499999999997</v>
          </cell>
        </row>
        <row r="34">
          <cell r="A34" t="str">
            <v>7077 МЯСНЫЕ С ГОВЯД.ПМ сос п/о мгс 0.4кг_50с ОСТАНКИНО</v>
          </cell>
          <cell r="B34" t="str">
            <v>шт</v>
          </cell>
          <cell r="C34">
            <v>2</v>
          </cell>
          <cell r="D34">
            <v>200</v>
          </cell>
          <cell r="E34">
            <v>205</v>
          </cell>
          <cell r="F34">
            <v>-3</v>
          </cell>
          <cell r="G34">
            <v>-3</v>
          </cell>
          <cell r="H34">
            <v>0.4</v>
          </cell>
          <cell r="I34">
            <v>50</v>
          </cell>
          <cell r="J34" t="str">
            <v>матрица</v>
          </cell>
          <cell r="M34">
            <v>205</v>
          </cell>
          <cell r="P34">
            <v>250</v>
          </cell>
          <cell r="Q34">
            <v>240</v>
          </cell>
          <cell r="R34">
            <v>41</v>
          </cell>
          <cell r="S34">
            <v>251</v>
          </cell>
          <cell r="T34">
            <v>300</v>
          </cell>
          <cell r="U34">
            <v>3.7333333333333329</v>
          </cell>
        </row>
        <row r="35">
          <cell r="A35" t="str">
            <v>7104 БЕКОН Останкино с/к с/н в/у 1/180_СНГ_50 ОСТАНКИНО</v>
          </cell>
          <cell r="B35" t="str">
            <v>шт</v>
          </cell>
          <cell r="C35">
            <v>4</v>
          </cell>
          <cell r="D35">
            <v>300</v>
          </cell>
          <cell r="E35">
            <v>191</v>
          </cell>
          <cell r="F35">
            <v>98</v>
          </cell>
          <cell r="G35">
            <v>113</v>
          </cell>
          <cell r="H35">
            <v>0.18</v>
          </cell>
          <cell r="I35">
            <v>50</v>
          </cell>
          <cell r="J35" t="str">
            <v>матрица</v>
          </cell>
          <cell r="M35">
            <v>191</v>
          </cell>
          <cell r="P35">
            <v>400</v>
          </cell>
          <cell r="Q35">
            <v>320</v>
          </cell>
          <cell r="R35">
            <v>38.200000000000003</v>
          </cell>
          <cell r="S35">
            <v>-130.39999999999998</v>
          </cell>
          <cell r="T35">
            <v>200</v>
          </cell>
          <cell r="U35">
            <v>6.166666666666667</v>
          </cell>
        </row>
        <row r="36">
          <cell r="A36" t="str">
            <v>7187 ГРУДИНКА ПРЕМИУМ к/в мл/к в/у 0.3кг_50с  ОСТАНКИНО</v>
          </cell>
          <cell r="B36" t="str">
            <v>шт</v>
          </cell>
          <cell r="C36">
            <v>237</v>
          </cell>
          <cell r="D36">
            <v>1446</v>
          </cell>
          <cell r="E36">
            <v>1195</v>
          </cell>
          <cell r="F36">
            <v>215</v>
          </cell>
          <cell r="G36">
            <v>475</v>
          </cell>
          <cell r="H36">
            <v>0.3</v>
          </cell>
          <cell r="I36">
            <v>50</v>
          </cell>
          <cell r="J36" t="str">
            <v>матрица</v>
          </cell>
          <cell r="M36">
            <v>1195</v>
          </cell>
          <cell r="P36">
            <v>1450</v>
          </cell>
          <cell r="Q36">
            <v>1800</v>
          </cell>
          <cell r="R36">
            <v>239</v>
          </cell>
          <cell r="S36">
            <v>837</v>
          </cell>
          <cell r="T36">
            <v>1500</v>
          </cell>
          <cell r="U36">
            <v>242.23333333333332</v>
          </cell>
        </row>
        <row r="37">
          <cell r="A37" t="str">
            <v>7333 СЕРВЕЛАТ ОХОТНИЧИЙ ПМ в/к в/у 0.28кг_СНГ  ОСТАНКИНО</v>
          </cell>
          <cell r="B37" t="str">
            <v>шт</v>
          </cell>
          <cell r="C37">
            <v>-4</v>
          </cell>
          <cell r="D37">
            <v>296</v>
          </cell>
          <cell r="E37">
            <v>202</v>
          </cell>
          <cell r="F37">
            <v>70</v>
          </cell>
          <cell r="G37">
            <v>90</v>
          </cell>
          <cell r="H37">
            <v>0.28000000000000003</v>
          </cell>
          <cell r="I37">
            <v>50</v>
          </cell>
          <cell r="J37" t="str">
            <v>матрица</v>
          </cell>
          <cell r="M37">
            <v>202</v>
          </cell>
          <cell r="P37">
            <v>320</v>
          </cell>
          <cell r="Q37">
            <v>320</v>
          </cell>
          <cell r="R37">
            <v>40.4</v>
          </cell>
          <cell r="S37">
            <v>17.199999999999932</v>
          </cell>
          <cell r="T37">
            <v>80</v>
          </cell>
          <cell r="U37">
            <v>5.2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46.425781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12.85546875" customWidth="1"/>
    <col min="21" max="22" width="5" customWidth="1"/>
    <col min="23" max="32" width="6" customWidth="1"/>
    <col min="33" max="33" width="33.140625" customWidth="1"/>
    <col min="34" max="34" width="7" customWidth="1"/>
    <col min="35" max="50" width="3" customWidth="1"/>
  </cols>
  <sheetData>
    <row r="1" spans="1:50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80</v>
      </c>
      <c r="S3" s="6" t="s">
        <v>16</v>
      </c>
      <c r="T3" s="6" t="s">
        <v>17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21</v>
      </c>
      <c r="AH3" s="1" t="s">
        <v>22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0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23</v>
      </c>
      <c r="P4" s="14" t="s">
        <v>24</v>
      </c>
      <c r="Q4" s="14" t="s">
        <v>25</v>
      </c>
      <c r="R4" s="14" t="s">
        <v>81</v>
      </c>
      <c r="S4" s="14"/>
      <c r="T4" s="14"/>
      <c r="U4" s="14"/>
      <c r="V4" s="14"/>
      <c r="W4" s="14" t="s">
        <v>26</v>
      </c>
      <c r="X4" s="14" t="s">
        <v>27</v>
      </c>
      <c r="Y4" s="14" t="s">
        <v>28</v>
      </c>
      <c r="Z4" s="14" t="s">
        <v>29</v>
      </c>
      <c r="AA4" s="14" t="s">
        <v>30</v>
      </c>
      <c r="AB4" s="14" t="s">
        <v>31</v>
      </c>
      <c r="AC4" s="14" t="s">
        <v>32</v>
      </c>
      <c r="AD4" s="14" t="s">
        <v>33</v>
      </c>
      <c r="AE4" s="14" t="s">
        <v>34</v>
      </c>
      <c r="AF4" s="14" t="s">
        <v>35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</row>
    <row r="5" spans="1:50" x14ac:dyDescent="0.25">
      <c r="A5" s="14"/>
      <c r="B5" s="14"/>
      <c r="C5" s="14"/>
      <c r="D5" s="14"/>
      <c r="E5" s="3">
        <f>SUM(E6:E499)</f>
        <v>7081.0020000000004</v>
      </c>
      <c r="F5" s="3">
        <f>SUM(F6:F499)</f>
        <v>6775.7820000000002</v>
      </c>
      <c r="G5" s="7"/>
      <c r="H5" s="14"/>
      <c r="I5" s="14"/>
      <c r="J5" s="14"/>
      <c r="K5" s="3">
        <f t="shared" ref="K5:S5" si="0">SUM(K6:K499)</f>
        <v>0</v>
      </c>
      <c r="L5" s="3">
        <f t="shared" si="0"/>
        <v>7081.0020000000004</v>
      </c>
      <c r="M5" s="3">
        <f t="shared" si="0"/>
        <v>0</v>
      </c>
      <c r="N5" s="3">
        <f t="shared" si="0"/>
        <v>0</v>
      </c>
      <c r="O5" s="3">
        <f t="shared" si="0"/>
        <v>7690</v>
      </c>
      <c r="P5" s="3">
        <f t="shared" si="0"/>
        <v>11120</v>
      </c>
      <c r="Q5" s="3">
        <f t="shared" si="0"/>
        <v>1416.2003999999999</v>
      </c>
      <c r="R5" s="3">
        <f t="shared" si="0"/>
        <v>6650</v>
      </c>
      <c r="S5" s="3">
        <f t="shared" si="0"/>
        <v>6198.4350000000004</v>
      </c>
      <c r="T5" s="14"/>
      <c r="U5" s="14"/>
      <c r="V5" s="14"/>
      <c r="W5" s="3">
        <f t="shared" ref="W5:AF5" si="1">SUM(W6:W499)</f>
        <v>1287.1432</v>
      </c>
      <c r="X5" s="3">
        <f t="shared" si="1"/>
        <v>1088.5380000000002</v>
      </c>
      <c r="Y5" s="3">
        <f t="shared" si="1"/>
        <v>939.43639999999994</v>
      </c>
      <c r="Z5" s="3">
        <f t="shared" si="1"/>
        <v>1077.2595999999999</v>
      </c>
      <c r="AA5" s="3">
        <f t="shared" si="1"/>
        <v>1089.3878</v>
      </c>
      <c r="AB5" s="3">
        <f t="shared" si="1"/>
        <v>912.98139999999989</v>
      </c>
      <c r="AC5" s="3">
        <f t="shared" si="1"/>
        <v>907.21220000000005</v>
      </c>
      <c r="AD5" s="3">
        <f t="shared" si="1"/>
        <v>930.4054000000001</v>
      </c>
      <c r="AE5" s="3">
        <f t="shared" si="1"/>
        <v>1260.6985999999999</v>
      </c>
      <c r="AF5" s="3">
        <f t="shared" si="1"/>
        <v>667.43079999999998</v>
      </c>
      <c r="AG5" s="14"/>
      <c r="AH5" s="3">
        <f>SUM(AH6:AH499)</f>
        <v>2795.7999999999997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x14ac:dyDescent="0.25">
      <c r="A6" s="14" t="s">
        <v>36</v>
      </c>
      <c r="B6" s="14" t="s">
        <v>37</v>
      </c>
      <c r="C6" s="14">
        <v>217.024</v>
      </c>
      <c r="D6" s="14">
        <v>151.25200000000001</v>
      </c>
      <c r="E6" s="14">
        <v>144.982</v>
      </c>
      <c r="F6" s="14">
        <v>218.40199999999999</v>
      </c>
      <c r="G6" s="7">
        <v>1</v>
      </c>
      <c r="H6" s="14">
        <v>45</v>
      </c>
      <c r="I6" s="14" t="s">
        <v>38</v>
      </c>
      <c r="J6" s="14"/>
      <c r="K6" s="14"/>
      <c r="L6" s="14">
        <f t="shared" ref="L6:L37" si="2">E6-K6</f>
        <v>144.982</v>
      </c>
      <c r="M6" s="14"/>
      <c r="N6" s="14"/>
      <c r="O6" s="14">
        <v>100</v>
      </c>
      <c r="P6" s="14">
        <v>160</v>
      </c>
      <c r="Q6" s="14">
        <f t="shared" ref="Q6:Q37" si="3">E6/5</f>
        <v>28.996400000000001</v>
      </c>
      <c r="R6" s="4">
        <v>100</v>
      </c>
      <c r="S6" s="4">
        <v>101.52600000000001</v>
      </c>
      <c r="T6" s="14">
        <f>VLOOKUP(A:A,[1]Sheet!$A:$U,21,0)</f>
        <v>28.614900000000002</v>
      </c>
      <c r="U6" s="14">
        <f t="shared" ref="U6:U37" si="4">(F6+O6+P6+R6)/Q6</f>
        <v>19.947372777310289</v>
      </c>
      <c r="V6" s="14">
        <f t="shared" ref="V6:V37" si="5">(F6+O6+P6)/Q6</f>
        <v>16.498668800264859</v>
      </c>
      <c r="W6" s="14">
        <v>30.9406</v>
      </c>
      <c r="X6" s="14">
        <v>26.750599999999999</v>
      </c>
      <c r="Y6" s="14">
        <v>30.160399999999999</v>
      </c>
      <c r="Z6" s="14">
        <v>28.335000000000001</v>
      </c>
      <c r="AA6" s="14">
        <v>29.2254</v>
      </c>
      <c r="AB6" s="14">
        <v>26.2774</v>
      </c>
      <c r="AC6" s="14">
        <v>12.8058</v>
      </c>
      <c r="AD6" s="14">
        <v>25.6524</v>
      </c>
      <c r="AE6" s="14">
        <v>37.458199999999998</v>
      </c>
      <c r="AF6" s="14">
        <v>26.69</v>
      </c>
      <c r="AG6" s="14"/>
      <c r="AH6" s="14">
        <f t="shared" ref="AH6:AH14" si="6">G6*R6</f>
        <v>100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x14ac:dyDescent="0.25">
      <c r="A7" s="14" t="s">
        <v>39</v>
      </c>
      <c r="B7" s="14" t="s">
        <v>40</v>
      </c>
      <c r="C7" s="14">
        <v>761.81100000000004</v>
      </c>
      <c r="D7" s="14">
        <v>400</v>
      </c>
      <c r="E7" s="14">
        <v>619</v>
      </c>
      <c r="F7" s="14">
        <v>521.81100000000004</v>
      </c>
      <c r="G7" s="7">
        <v>0.35</v>
      </c>
      <c r="H7" s="14">
        <v>45</v>
      </c>
      <c r="I7" s="14" t="s">
        <v>38</v>
      </c>
      <c r="J7" s="14"/>
      <c r="K7" s="14"/>
      <c r="L7" s="14">
        <f t="shared" si="2"/>
        <v>619</v>
      </c>
      <c r="M7" s="14"/>
      <c r="N7" s="14"/>
      <c r="O7" s="14">
        <v>500</v>
      </c>
      <c r="P7" s="14">
        <v>520</v>
      </c>
      <c r="Q7" s="14">
        <f t="shared" si="3"/>
        <v>123.8</v>
      </c>
      <c r="R7" s="4">
        <v>520</v>
      </c>
      <c r="S7" s="4">
        <v>934.18899999999996</v>
      </c>
      <c r="T7" s="14">
        <f>VLOOKUP(A:A,[1]Sheet!$A:$U,21,0)</f>
        <v>112.37296666666667</v>
      </c>
      <c r="U7" s="14">
        <f t="shared" si="4"/>
        <v>16.654369951534736</v>
      </c>
      <c r="V7" s="14">
        <f t="shared" si="5"/>
        <v>12.454046849757676</v>
      </c>
      <c r="W7" s="14">
        <v>113.4378</v>
      </c>
      <c r="X7" s="14">
        <v>114.4</v>
      </c>
      <c r="Y7" s="14">
        <v>93.8</v>
      </c>
      <c r="Z7" s="14">
        <v>117</v>
      </c>
      <c r="AA7" s="14">
        <v>132.80000000000001</v>
      </c>
      <c r="AB7" s="14">
        <v>102.8</v>
      </c>
      <c r="AC7" s="14">
        <v>123</v>
      </c>
      <c r="AD7" s="14">
        <v>103.4</v>
      </c>
      <c r="AE7" s="14">
        <v>148.6</v>
      </c>
      <c r="AF7" s="14">
        <v>89.8</v>
      </c>
      <c r="AG7" s="14"/>
      <c r="AH7" s="14">
        <f t="shared" si="6"/>
        <v>182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x14ac:dyDescent="0.25">
      <c r="A8" s="14" t="s">
        <v>41</v>
      </c>
      <c r="B8" s="14" t="s">
        <v>37</v>
      </c>
      <c r="C8" s="14">
        <v>219.67500000000001</v>
      </c>
      <c r="D8" s="14">
        <v>154.44999999999999</v>
      </c>
      <c r="E8" s="14">
        <v>73.149000000000001</v>
      </c>
      <c r="F8" s="14">
        <v>294.154</v>
      </c>
      <c r="G8" s="7">
        <v>1</v>
      </c>
      <c r="H8" s="14">
        <v>45</v>
      </c>
      <c r="I8" s="14" t="s">
        <v>38</v>
      </c>
      <c r="J8" s="14"/>
      <c r="K8" s="14"/>
      <c r="L8" s="14">
        <f t="shared" si="2"/>
        <v>73.149000000000001</v>
      </c>
      <c r="M8" s="14"/>
      <c r="N8" s="14"/>
      <c r="O8" s="14"/>
      <c r="P8" s="14">
        <v>160</v>
      </c>
      <c r="Q8" s="14">
        <f t="shared" si="3"/>
        <v>14.629799999999999</v>
      </c>
      <c r="R8" s="4">
        <v>50</v>
      </c>
      <c r="S8" s="4"/>
      <c r="T8" s="14">
        <f>VLOOKUP(A:A,[1]Sheet!$A:$U,21,0)</f>
        <v>19.536166666666663</v>
      </c>
      <c r="U8" s="14">
        <f t="shared" si="4"/>
        <v>34.46075817851235</v>
      </c>
      <c r="V8" s="14">
        <f t="shared" si="5"/>
        <v>31.043076460375399</v>
      </c>
      <c r="W8" s="14">
        <v>28.49</v>
      </c>
      <c r="X8" s="14">
        <v>18.126200000000001</v>
      </c>
      <c r="Y8" s="14">
        <v>15.042400000000001</v>
      </c>
      <c r="Z8" s="14">
        <v>15.217599999999999</v>
      </c>
      <c r="AA8" s="14">
        <v>19.008800000000001</v>
      </c>
      <c r="AB8" s="14">
        <v>21.332000000000001</v>
      </c>
      <c r="AC8" s="14">
        <v>19.104399999999998</v>
      </c>
      <c r="AD8" s="14">
        <v>22.540199999999999</v>
      </c>
      <c r="AE8" s="14">
        <v>20.399799999999999</v>
      </c>
      <c r="AF8" s="14">
        <v>17.173200000000001</v>
      </c>
      <c r="AG8" s="18" t="s">
        <v>79</v>
      </c>
      <c r="AH8" s="14">
        <f t="shared" si="6"/>
        <v>50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x14ac:dyDescent="0.25">
      <c r="A9" s="14" t="s">
        <v>42</v>
      </c>
      <c r="B9" s="14" t="s">
        <v>40</v>
      </c>
      <c r="C9" s="14">
        <v>661</v>
      </c>
      <c r="D9" s="14">
        <v>240</v>
      </c>
      <c r="E9" s="14">
        <v>494</v>
      </c>
      <c r="F9" s="14">
        <v>386</v>
      </c>
      <c r="G9" s="7">
        <v>0.35</v>
      </c>
      <c r="H9" s="14">
        <v>45</v>
      </c>
      <c r="I9" s="14" t="s">
        <v>38</v>
      </c>
      <c r="J9" s="14"/>
      <c r="K9" s="14"/>
      <c r="L9" s="14">
        <f t="shared" si="2"/>
        <v>494</v>
      </c>
      <c r="M9" s="14"/>
      <c r="N9" s="14"/>
      <c r="O9" s="14">
        <v>350</v>
      </c>
      <c r="P9" s="14">
        <v>480</v>
      </c>
      <c r="Q9" s="14">
        <f t="shared" si="3"/>
        <v>98.8</v>
      </c>
      <c r="R9" s="4">
        <v>360</v>
      </c>
      <c r="S9" s="4">
        <v>760</v>
      </c>
      <c r="T9" s="14">
        <f>VLOOKUP(A:A,[1]Sheet!$A:$U,21,0)</f>
        <v>85.633333333333326</v>
      </c>
      <c r="U9" s="14">
        <f t="shared" si="4"/>
        <v>15.951417004048583</v>
      </c>
      <c r="V9" s="14">
        <f t="shared" si="5"/>
        <v>12.307692307692308</v>
      </c>
      <c r="W9" s="14">
        <v>85.8</v>
      </c>
      <c r="X9" s="14">
        <v>79.400000000000006</v>
      </c>
      <c r="Y9" s="14">
        <v>69.8</v>
      </c>
      <c r="Z9" s="14">
        <v>96.8</v>
      </c>
      <c r="AA9" s="14">
        <v>97.6</v>
      </c>
      <c r="AB9" s="14">
        <v>84.4</v>
      </c>
      <c r="AC9" s="14">
        <v>79.400000000000006</v>
      </c>
      <c r="AD9" s="14">
        <v>87.6</v>
      </c>
      <c r="AE9" s="14">
        <v>124.6</v>
      </c>
      <c r="AF9" s="14">
        <v>66.8</v>
      </c>
      <c r="AG9" s="14"/>
      <c r="AH9" s="14">
        <f t="shared" si="6"/>
        <v>125.99999999999999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x14ac:dyDescent="0.25">
      <c r="A10" s="14" t="s">
        <v>43</v>
      </c>
      <c r="B10" s="14" t="s">
        <v>37</v>
      </c>
      <c r="C10" s="14">
        <v>27.288</v>
      </c>
      <c r="D10" s="14"/>
      <c r="E10" s="14"/>
      <c r="F10" s="14">
        <v>27.288</v>
      </c>
      <c r="G10" s="7">
        <v>1</v>
      </c>
      <c r="H10" s="14">
        <v>60</v>
      </c>
      <c r="I10" s="14" t="s">
        <v>44</v>
      </c>
      <c r="J10" s="14"/>
      <c r="K10" s="14"/>
      <c r="L10" s="14">
        <f t="shared" si="2"/>
        <v>0</v>
      </c>
      <c r="M10" s="14"/>
      <c r="N10" s="14"/>
      <c r="O10" s="14"/>
      <c r="P10" s="14"/>
      <c r="Q10" s="14">
        <f t="shared" si="3"/>
        <v>0</v>
      </c>
      <c r="R10" s="4"/>
      <c r="S10" s="4"/>
      <c r="T10" s="14">
        <f>VLOOKUP(A:A,[1]Sheet!$A:$U,21,0)</f>
        <v>0</v>
      </c>
      <c r="U10" s="14" t="e">
        <f t="shared" si="4"/>
        <v>#DIV/0!</v>
      </c>
      <c r="V10" s="14" t="e">
        <f t="shared" si="5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9" t="s">
        <v>45</v>
      </c>
      <c r="AH10" s="14">
        <f t="shared" si="6"/>
        <v>0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x14ac:dyDescent="0.25">
      <c r="A11" s="14" t="s">
        <v>46</v>
      </c>
      <c r="B11" s="14" t="s">
        <v>40</v>
      </c>
      <c r="C11" s="14">
        <v>216</v>
      </c>
      <c r="D11" s="14">
        <v>600</v>
      </c>
      <c r="E11" s="14">
        <v>476</v>
      </c>
      <c r="F11" s="14">
        <v>328</v>
      </c>
      <c r="G11" s="7">
        <v>0.4</v>
      </c>
      <c r="H11" s="14">
        <v>60</v>
      </c>
      <c r="I11" s="14" t="s">
        <v>38</v>
      </c>
      <c r="J11" s="14"/>
      <c r="K11" s="14"/>
      <c r="L11" s="14">
        <f t="shared" si="2"/>
        <v>476</v>
      </c>
      <c r="M11" s="14"/>
      <c r="N11" s="14"/>
      <c r="O11" s="14">
        <v>600</v>
      </c>
      <c r="P11" s="14">
        <v>1200</v>
      </c>
      <c r="Q11" s="14">
        <f t="shared" si="3"/>
        <v>95.2</v>
      </c>
      <c r="R11" s="4">
        <v>400</v>
      </c>
      <c r="S11" s="4"/>
      <c r="T11" s="14" t="str">
        <f>VLOOKUP(A:A,[1]Sheet!$A:$U,21,0)</f>
        <v>на халк</v>
      </c>
      <c r="U11" s="14">
        <f t="shared" si="4"/>
        <v>26.554621848739494</v>
      </c>
      <c r="V11" s="14">
        <f t="shared" si="5"/>
        <v>22.352941176470587</v>
      </c>
      <c r="W11" s="14">
        <v>106</v>
      </c>
      <c r="X11" s="14">
        <v>57.8</v>
      </c>
      <c r="Y11" s="14">
        <v>63.6</v>
      </c>
      <c r="Z11" s="14">
        <v>66.8</v>
      </c>
      <c r="AA11" s="14">
        <v>83</v>
      </c>
      <c r="AB11" s="14">
        <v>53</v>
      </c>
      <c r="AC11" s="14">
        <v>64.400000000000006</v>
      </c>
      <c r="AD11" s="14">
        <v>55.6</v>
      </c>
      <c r="AE11" s="14">
        <v>105</v>
      </c>
      <c r="AF11" s="14">
        <v>30.6</v>
      </c>
      <c r="AG11" s="14" t="s">
        <v>47</v>
      </c>
      <c r="AH11" s="14">
        <f t="shared" si="6"/>
        <v>160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x14ac:dyDescent="0.25">
      <c r="A12" s="14" t="s">
        <v>48</v>
      </c>
      <c r="B12" s="14" t="s">
        <v>37</v>
      </c>
      <c r="C12" s="14">
        <v>162.82599999999999</v>
      </c>
      <c r="D12" s="14">
        <v>68.584999999999994</v>
      </c>
      <c r="E12" s="14">
        <v>51.377000000000002</v>
      </c>
      <c r="F12" s="14">
        <v>178.959</v>
      </c>
      <c r="G12" s="7">
        <v>1</v>
      </c>
      <c r="H12" s="14">
        <v>60</v>
      </c>
      <c r="I12" s="14" t="s">
        <v>38</v>
      </c>
      <c r="J12" s="14"/>
      <c r="K12" s="14"/>
      <c r="L12" s="14">
        <f t="shared" si="2"/>
        <v>51.377000000000002</v>
      </c>
      <c r="M12" s="14"/>
      <c r="N12" s="14"/>
      <c r="O12" s="14"/>
      <c r="P12" s="14">
        <v>80</v>
      </c>
      <c r="Q12" s="14">
        <f t="shared" si="3"/>
        <v>10.275400000000001</v>
      </c>
      <c r="R12" s="4"/>
      <c r="S12" s="4"/>
      <c r="T12" s="14">
        <f>VLOOKUP(A:A,[1]Sheet!$A:$U,21,0)</f>
        <v>12.076933333333335</v>
      </c>
      <c r="U12" s="14">
        <f t="shared" si="4"/>
        <v>25.201841290849988</v>
      </c>
      <c r="V12" s="14">
        <f t="shared" si="5"/>
        <v>25.201841290849988</v>
      </c>
      <c r="W12" s="14">
        <v>15.8506</v>
      </c>
      <c r="X12" s="14">
        <v>6.383</v>
      </c>
      <c r="Y12" s="14">
        <v>8.5988000000000007</v>
      </c>
      <c r="Z12" s="14">
        <v>14.6876</v>
      </c>
      <c r="AA12" s="14">
        <v>18.228400000000001</v>
      </c>
      <c r="AB12" s="14">
        <v>8.7132000000000005</v>
      </c>
      <c r="AC12" s="14">
        <v>15.139200000000001</v>
      </c>
      <c r="AD12" s="14">
        <v>5.3826000000000001</v>
      </c>
      <c r="AE12" s="14">
        <v>19.4316</v>
      </c>
      <c r="AF12" s="14">
        <v>10.4884</v>
      </c>
      <c r="AG12" s="17" t="s">
        <v>59</v>
      </c>
      <c r="AH12" s="14">
        <f t="shared" si="6"/>
        <v>0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x14ac:dyDescent="0.25">
      <c r="A13" s="14" t="s">
        <v>49</v>
      </c>
      <c r="B13" s="14" t="s">
        <v>40</v>
      </c>
      <c r="C13" s="14">
        <v>564</v>
      </c>
      <c r="D13" s="14">
        <v>200</v>
      </c>
      <c r="E13" s="14">
        <v>410</v>
      </c>
      <c r="F13" s="14">
        <v>343</v>
      </c>
      <c r="G13" s="7">
        <v>0.4</v>
      </c>
      <c r="H13" s="14">
        <v>60</v>
      </c>
      <c r="I13" s="14" t="s">
        <v>38</v>
      </c>
      <c r="J13" s="14"/>
      <c r="K13" s="14"/>
      <c r="L13" s="14">
        <f t="shared" si="2"/>
        <v>410</v>
      </c>
      <c r="M13" s="14"/>
      <c r="N13" s="14"/>
      <c r="O13" s="14">
        <v>350</v>
      </c>
      <c r="P13" s="14">
        <v>480</v>
      </c>
      <c r="Q13" s="14">
        <f t="shared" si="3"/>
        <v>82</v>
      </c>
      <c r="R13" s="4">
        <v>440</v>
      </c>
      <c r="S13" s="4">
        <v>467</v>
      </c>
      <c r="T13" s="14">
        <f>VLOOKUP(A:A,[1]Sheet!$A:$U,21,0)</f>
        <v>64</v>
      </c>
      <c r="U13" s="14">
        <f t="shared" si="4"/>
        <v>19.670731707317074</v>
      </c>
      <c r="V13" s="14">
        <f t="shared" si="5"/>
        <v>14.304878048780488</v>
      </c>
      <c r="W13" s="14">
        <v>66.8</v>
      </c>
      <c r="X13" s="14">
        <v>63.2</v>
      </c>
      <c r="Y13" s="14">
        <v>51.4</v>
      </c>
      <c r="Z13" s="14">
        <v>64.400000000000006</v>
      </c>
      <c r="AA13" s="14">
        <v>79.599999999999994</v>
      </c>
      <c r="AB13" s="14">
        <v>58.6</v>
      </c>
      <c r="AC13" s="14">
        <v>72.599999999999994</v>
      </c>
      <c r="AD13" s="14">
        <v>59</v>
      </c>
      <c r="AE13" s="14">
        <v>94.4</v>
      </c>
      <c r="AF13" s="14">
        <v>59.4</v>
      </c>
      <c r="AG13" s="14"/>
      <c r="AH13" s="14">
        <f t="shared" si="6"/>
        <v>176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x14ac:dyDescent="0.25">
      <c r="A14" s="14" t="s">
        <v>50</v>
      </c>
      <c r="B14" s="14" t="s">
        <v>37</v>
      </c>
      <c r="C14" s="14">
        <v>132.95699999999999</v>
      </c>
      <c r="D14" s="14">
        <v>47.896000000000001</v>
      </c>
      <c r="E14" s="14">
        <v>78.492999999999995</v>
      </c>
      <c r="F14" s="14">
        <v>96.233000000000004</v>
      </c>
      <c r="G14" s="7">
        <v>1</v>
      </c>
      <c r="H14" s="14">
        <v>60</v>
      </c>
      <c r="I14" s="14" t="s">
        <v>38</v>
      </c>
      <c r="J14" s="14"/>
      <c r="K14" s="14"/>
      <c r="L14" s="14">
        <f t="shared" si="2"/>
        <v>78.492999999999995</v>
      </c>
      <c r="M14" s="14"/>
      <c r="N14" s="14"/>
      <c r="O14" s="14">
        <v>40</v>
      </c>
      <c r="P14" s="14">
        <v>50</v>
      </c>
      <c r="Q14" s="14">
        <f t="shared" si="3"/>
        <v>15.698599999999999</v>
      </c>
      <c r="R14" s="4">
        <v>50</v>
      </c>
      <c r="S14" s="4">
        <v>127.73899999999998</v>
      </c>
      <c r="T14" s="14">
        <f>VLOOKUP(A:A,[1]Sheet!$A:$U,21,0)</f>
        <v>9.9382333333333328</v>
      </c>
      <c r="U14" s="14">
        <f t="shared" si="4"/>
        <v>15.048029760615597</v>
      </c>
      <c r="V14" s="14">
        <f t="shared" si="5"/>
        <v>11.863032372313455</v>
      </c>
      <c r="W14" s="14">
        <v>13.7072</v>
      </c>
      <c r="X14" s="14">
        <v>4.3572000000000006</v>
      </c>
      <c r="Y14" s="14">
        <v>10.7782</v>
      </c>
      <c r="Z14" s="14">
        <v>13.700200000000001</v>
      </c>
      <c r="AA14" s="14">
        <v>9.3521999999999998</v>
      </c>
      <c r="AB14" s="14">
        <v>7.7343999999999991</v>
      </c>
      <c r="AC14" s="14">
        <v>12.801600000000001</v>
      </c>
      <c r="AD14" s="14">
        <v>9.5616000000000003</v>
      </c>
      <c r="AE14" s="14">
        <v>13.200200000000001</v>
      </c>
      <c r="AF14" s="14">
        <v>12.279400000000001</v>
      </c>
      <c r="AG14" s="14"/>
      <c r="AH14" s="14">
        <f t="shared" si="6"/>
        <v>50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x14ac:dyDescent="0.25">
      <c r="A15" s="10" t="s">
        <v>51</v>
      </c>
      <c r="B15" s="10"/>
      <c r="C15" s="10"/>
      <c r="D15" s="10"/>
      <c r="E15" s="16">
        <v>3</v>
      </c>
      <c r="F15" s="16">
        <v>-3</v>
      </c>
      <c r="G15" s="11">
        <v>0</v>
      </c>
      <c r="H15" s="10"/>
      <c r="I15" s="12" t="s">
        <v>52</v>
      </c>
      <c r="J15" s="12" t="s">
        <v>53</v>
      </c>
      <c r="K15" s="10"/>
      <c r="L15" s="10">
        <f t="shared" si="2"/>
        <v>3</v>
      </c>
      <c r="M15" s="10"/>
      <c r="N15" s="10"/>
      <c r="O15" s="10"/>
      <c r="P15" s="10"/>
      <c r="Q15" s="10">
        <f t="shared" si="3"/>
        <v>0.6</v>
      </c>
      <c r="R15" s="4"/>
      <c r="S15" s="13"/>
      <c r="T15" s="14">
        <f>VLOOKUP(A:A,[1]Sheet!$A:$U,21,0)</f>
        <v>0</v>
      </c>
      <c r="U15" s="10">
        <f t="shared" si="4"/>
        <v>-5</v>
      </c>
      <c r="V15" s="10">
        <f t="shared" si="5"/>
        <v>-5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/>
      <c r="AH15" s="10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x14ac:dyDescent="0.25">
      <c r="A16" s="14" t="s">
        <v>54</v>
      </c>
      <c r="B16" s="14" t="s">
        <v>37</v>
      </c>
      <c r="C16" s="14">
        <v>324.14100000000002</v>
      </c>
      <c r="D16" s="14"/>
      <c r="E16" s="14">
        <v>18.285</v>
      </c>
      <c r="F16" s="14">
        <v>305.85599999999999</v>
      </c>
      <c r="G16" s="7">
        <v>1</v>
      </c>
      <c r="H16" s="14">
        <v>120</v>
      </c>
      <c r="I16" s="14" t="s">
        <v>38</v>
      </c>
      <c r="J16" s="14"/>
      <c r="K16" s="14"/>
      <c r="L16" s="14">
        <f t="shared" si="2"/>
        <v>18.285</v>
      </c>
      <c r="M16" s="14"/>
      <c r="N16" s="14"/>
      <c r="O16" s="14"/>
      <c r="P16" s="14"/>
      <c r="Q16" s="14">
        <f t="shared" si="3"/>
        <v>3.657</v>
      </c>
      <c r="R16" s="4"/>
      <c r="S16" s="4"/>
      <c r="T16" s="14">
        <f>VLOOKUP(A:A,[1]Sheet!$A:$U,21,0)</f>
        <v>5.5174000000000012</v>
      </c>
      <c r="U16" s="14">
        <f t="shared" si="4"/>
        <v>83.635767022149295</v>
      </c>
      <c r="V16" s="14">
        <f t="shared" si="5"/>
        <v>83.635767022149295</v>
      </c>
      <c r="W16" s="14">
        <v>7.6374000000000004</v>
      </c>
      <c r="X16" s="14">
        <v>1.4505999999999999</v>
      </c>
      <c r="Y16" s="14">
        <v>5.3266</v>
      </c>
      <c r="Z16" s="14">
        <v>7.0133999999999999</v>
      </c>
      <c r="AA16" s="14">
        <v>7.2748000000000008</v>
      </c>
      <c r="AB16" s="14">
        <v>4.4016000000000002</v>
      </c>
      <c r="AC16" s="14">
        <v>0</v>
      </c>
      <c r="AD16" s="14">
        <v>9.7170000000000005</v>
      </c>
      <c r="AE16" s="14">
        <v>0</v>
      </c>
      <c r="AF16" s="14">
        <v>-0.1</v>
      </c>
      <c r="AG16" s="19" t="s">
        <v>45</v>
      </c>
      <c r="AH16" s="14">
        <f t="shared" ref="AH16:AH22" si="7">G16*R16</f>
        <v>0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x14ac:dyDescent="0.25">
      <c r="A17" s="14" t="s">
        <v>55</v>
      </c>
      <c r="B17" s="14" t="s">
        <v>40</v>
      </c>
      <c r="C17" s="14">
        <v>444</v>
      </c>
      <c r="D17" s="14">
        <v>480</v>
      </c>
      <c r="E17" s="14">
        <v>135</v>
      </c>
      <c r="F17" s="14">
        <v>783</v>
      </c>
      <c r="G17" s="7">
        <v>0.25</v>
      </c>
      <c r="H17" s="14">
        <v>120</v>
      </c>
      <c r="I17" s="14" t="s">
        <v>38</v>
      </c>
      <c r="J17" s="14"/>
      <c r="K17" s="14"/>
      <c r="L17" s="14">
        <f t="shared" si="2"/>
        <v>135</v>
      </c>
      <c r="M17" s="14"/>
      <c r="N17" s="14"/>
      <c r="O17" s="14">
        <v>200</v>
      </c>
      <c r="P17" s="14"/>
      <c r="Q17" s="14">
        <f t="shared" si="3"/>
        <v>27</v>
      </c>
      <c r="R17" s="4"/>
      <c r="S17" s="4"/>
      <c r="T17" s="14">
        <f>VLOOKUP(A:A,[1]Sheet!$A:$U,21,0)</f>
        <v>32.4</v>
      </c>
      <c r="U17" s="14">
        <f t="shared" si="4"/>
        <v>36.407407407407405</v>
      </c>
      <c r="V17" s="14">
        <f t="shared" si="5"/>
        <v>36.407407407407405</v>
      </c>
      <c r="W17" s="14">
        <v>36</v>
      </c>
      <c r="X17" s="14">
        <v>18.2</v>
      </c>
      <c r="Y17" s="14">
        <v>35.4</v>
      </c>
      <c r="Z17" s="14">
        <v>37.6</v>
      </c>
      <c r="AA17" s="14">
        <v>30.8</v>
      </c>
      <c r="AB17" s="14">
        <v>36.4</v>
      </c>
      <c r="AC17" s="14">
        <v>34.799999999999997</v>
      </c>
      <c r="AD17" s="14">
        <v>23.8</v>
      </c>
      <c r="AE17" s="14">
        <v>39.6</v>
      </c>
      <c r="AF17" s="14">
        <v>20</v>
      </c>
      <c r="AG17" s="17" t="s">
        <v>56</v>
      </c>
      <c r="AH17" s="14">
        <f t="shared" si="7"/>
        <v>0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x14ac:dyDescent="0.25">
      <c r="A18" s="14" t="s">
        <v>57</v>
      </c>
      <c r="B18" s="14" t="s">
        <v>40</v>
      </c>
      <c r="C18" s="14">
        <v>369</v>
      </c>
      <c r="D18" s="14">
        <v>280</v>
      </c>
      <c r="E18" s="14">
        <v>292</v>
      </c>
      <c r="F18" s="14">
        <v>354</v>
      </c>
      <c r="G18" s="7">
        <v>0.25</v>
      </c>
      <c r="H18" s="14">
        <v>120</v>
      </c>
      <c r="I18" s="14" t="s">
        <v>38</v>
      </c>
      <c r="J18" s="14"/>
      <c r="K18" s="14"/>
      <c r="L18" s="14">
        <f t="shared" si="2"/>
        <v>292</v>
      </c>
      <c r="M18" s="14"/>
      <c r="N18" s="14"/>
      <c r="O18" s="14">
        <v>120</v>
      </c>
      <c r="P18" s="14">
        <v>520</v>
      </c>
      <c r="Q18" s="14">
        <f t="shared" si="3"/>
        <v>58.4</v>
      </c>
      <c r="R18" s="4">
        <v>160</v>
      </c>
      <c r="S18" s="4">
        <v>174</v>
      </c>
      <c r="T18" s="14">
        <f>VLOOKUP(A:A,[1]Sheet!$A:$U,21,0)</f>
        <v>53.533333333333331</v>
      </c>
      <c r="U18" s="14">
        <f t="shared" si="4"/>
        <v>19.760273972602739</v>
      </c>
      <c r="V18" s="14">
        <f t="shared" si="5"/>
        <v>17.020547945205479</v>
      </c>
      <c r="W18" s="14">
        <v>75.599999999999994</v>
      </c>
      <c r="X18" s="14">
        <v>47.4</v>
      </c>
      <c r="Y18" s="14">
        <v>43.4</v>
      </c>
      <c r="Z18" s="14">
        <v>52</v>
      </c>
      <c r="AA18" s="14">
        <v>49</v>
      </c>
      <c r="AB18" s="14">
        <v>53.8</v>
      </c>
      <c r="AC18" s="14">
        <v>40.799999999999997</v>
      </c>
      <c r="AD18" s="14">
        <v>72</v>
      </c>
      <c r="AE18" s="14">
        <v>51</v>
      </c>
      <c r="AF18" s="14">
        <v>23</v>
      </c>
      <c r="AG18" s="14"/>
      <c r="AH18" s="14">
        <f t="shared" si="7"/>
        <v>40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x14ac:dyDescent="0.25">
      <c r="A19" s="14" t="s">
        <v>58</v>
      </c>
      <c r="B19" s="14" t="s">
        <v>37</v>
      </c>
      <c r="C19" s="14">
        <v>153.256</v>
      </c>
      <c r="D19" s="14">
        <v>46.88</v>
      </c>
      <c r="E19" s="14">
        <v>38.183999999999997</v>
      </c>
      <c r="F19" s="14">
        <v>161.952</v>
      </c>
      <c r="G19" s="7">
        <v>1</v>
      </c>
      <c r="H19" s="14">
        <v>120</v>
      </c>
      <c r="I19" s="14" t="s">
        <v>38</v>
      </c>
      <c r="J19" s="14"/>
      <c r="K19" s="14"/>
      <c r="L19" s="14">
        <f t="shared" si="2"/>
        <v>38.183999999999997</v>
      </c>
      <c r="M19" s="14"/>
      <c r="N19" s="14"/>
      <c r="O19" s="14"/>
      <c r="P19" s="14">
        <v>20</v>
      </c>
      <c r="Q19" s="14">
        <f t="shared" si="3"/>
        <v>7.6367999999999991</v>
      </c>
      <c r="R19" s="4"/>
      <c r="S19" s="4"/>
      <c r="T19" s="14">
        <f>VLOOKUP(A:A,[1]Sheet!$A:$U,21,0)</f>
        <v>8.6296000000000017</v>
      </c>
      <c r="U19" s="14">
        <f t="shared" si="4"/>
        <v>23.825686151267551</v>
      </c>
      <c r="V19" s="14">
        <f t="shared" si="5"/>
        <v>23.825686151267551</v>
      </c>
      <c r="W19" s="14">
        <v>10.076000000000001</v>
      </c>
      <c r="X19" s="14">
        <v>4.7776000000000014</v>
      </c>
      <c r="Y19" s="14">
        <v>6.0907999999999998</v>
      </c>
      <c r="Z19" s="14">
        <v>12.417999999999999</v>
      </c>
      <c r="AA19" s="14">
        <v>9.0924000000000014</v>
      </c>
      <c r="AB19" s="14">
        <v>9.3227999999999991</v>
      </c>
      <c r="AC19" s="14">
        <v>5.8247999999999998</v>
      </c>
      <c r="AD19" s="14">
        <v>12.045400000000001</v>
      </c>
      <c r="AE19" s="14">
        <v>8.2945999999999991</v>
      </c>
      <c r="AF19" s="14">
        <v>7.7812000000000001</v>
      </c>
      <c r="AG19" s="17" t="s">
        <v>59</v>
      </c>
      <c r="AH19" s="14">
        <f t="shared" si="7"/>
        <v>0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x14ac:dyDescent="0.25">
      <c r="A20" s="14" t="s">
        <v>60</v>
      </c>
      <c r="B20" s="14" t="s">
        <v>40</v>
      </c>
      <c r="C20" s="14">
        <v>408</v>
      </c>
      <c r="D20" s="14">
        <v>280</v>
      </c>
      <c r="E20" s="14">
        <v>180</v>
      </c>
      <c r="F20" s="14">
        <v>504</v>
      </c>
      <c r="G20" s="7">
        <v>0.25</v>
      </c>
      <c r="H20" s="14">
        <v>120</v>
      </c>
      <c r="I20" s="14" t="s">
        <v>38</v>
      </c>
      <c r="J20" s="14"/>
      <c r="K20" s="14"/>
      <c r="L20" s="14">
        <f t="shared" si="2"/>
        <v>180</v>
      </c>
      <c r="M20" s="14"/>
      <c r="N20" s="14"/>
      <c r="O20" s="14">
        <v>200</v>
      </c>
      <c r="P20" s="14">
        <v>280</v>
      </c>
      <c r="Q20" s="14">
        <f t="shared" si="3"/>
        <v>36</v>
      </c>
      <c r="R20" s="4"/>
      <c r="S20" s="4"/>
      <c r="T20" s="14">
        <f>VLOOKUP(A:A,[1]Sheet!$A:$U,21,0)</f>
        <v>37.9</v>
      </c>
      <c r="U20" s="14">
        <f t="shared" si="4"/>
        <v>27.333333333333332</v>
      </c>
      <c r="V20" s="14">
        <f t="shared" si="5"/>
        <v>27.333333333333332</v>
      </c>
      <c r="W20" s="14">
        <v>51.2</v>
      </c>
      <c r="X20" s="14">
        <v>26.8</v>
      </c>
      <c r="Y20" s="14">
        <v>31.4</v>
      </c>
      <c r="Z20" s="14">
        <v>43.4</v>
      </c>
      <c r="AA20" s="14">
        <v>37</v>
      </c>
      <c r="AB20" s="14">
        <v>37.6</v>
      </c>
      <c r="AC20" s="14">
        <v>25.2</v>
      </c>
      <c r="AD20" s="14">
        <v>38.6</v>
      </c>
      <c r="AE20" s="14">
        <v>51.2</v>
      </c>
      <c r="AF20" s="14">
        <v>21.8</v>
      </c>
      <c r="AG20" s="20" t="s">
        <v>61</v>
      </c>
      <c r="AH20" s="14">
        <f t="shared" si="7"/>
        <v>0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x14ac:dyDescent="0.25">
      <c r="A21" s="14" t="s">
        <v>62</v>
      </c>
      <c r="B21" s="14" t="s">
        <v>37</v>
      </c>
      <c r="C21" s="14">
        <v>6.9359999999999999</v>
      </c>
      <c r="D21" s="14"/>
      <c r="E21" s="14">
        <v>2.6560000000000001</v>
      </c>
      <c r="F21" s="14">
        <v>4.28</v>
      </c>
      <c r="G21" s="7">
        <v>1</v>
      </c>
      <c r="H21" s="14">
        <v>60</v>
      </c>
      <c r="I21" s="14" t="s">
        <v>38</v>
      </c>
      <c r="J21" s="14"/>
      <c r="K21" s="14"/>
      <c r="L21" s="14">
        <f t="shared" si="2"/>
        <v>2.6560000000000001</v>
      </c>
      <c r="M21" s="14"/>
      <c r="N21" s="14"/>
      <c r="O21" s="14"/>
      <c r="P21" s="14">
        <v>50</v>
      </c>
      <c r="Q21" s="14">
        <f t="shared" si="3"/>
        <v>0.53120000000000001</v>
      </c>
      <c r="R21" s="4">
        <v>50</v>
      </c>
      <c r="S21" s="4"/>
      <c r="T21" s="14">
        <f>VLOOKUP(A:A,[1]Sheet!$A:$U,21,0)</f>
        <v>0</v>
      </c>
      <c r="U21" s="14">
        <f t="shared" si="4"/>
        <v>196.31024096385542</v>
      </c>
      <c r="V21" s="14">
        <f t="shared" si="5"/>
        <v>102.18373493975903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/>
      <c r="AH21" s="14">
        <f t="shared" si="7"/>
        <v>50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25">
      <c r="A22" s="14" t="s">
        <v>63</v>
      </c>
      <c r="B22" s="14" t="s">
        <v>40</v>
      </c>
      <c r="C22" s="14">
        <v>5</v>
      </c>
      <c r="D22" s="14"/>
      <c r="E22" s="14">
        <v>5</v>
      </c>
      <c r="F22" s="14"/>
      <c r="G22" s="7">
        <v>0.4</v>
      </c>
      <c r="H22" s="14">
        <v>60</v>
      </c>
      <c r="I22" s="14" t="s">
        <v>38</v>
      </c>
      <c r="J22" s="14"/>
      <c r="K22" s="14"/>
      <c r="L22" s="14">
        <f t="shared" si="2"/>
        <v>5</v>
      </c>
      <c r="M22" s="14"/>
      <c r="N22" s="14"/>
      <c r="O22" s="14"/>
      <c r="P22" s="14">
        <v>320</v>
      </c>
      <c r="Q22" s="14">
        <f t="shared" si="3"/>
        <v>1</v>
      </c>
      <c r="R22" s="4">
        <v>320</v>
      </c>
      <c r="S22" s="4"/>
      <c r="T22" s="14">
        <f>VLOOKUP(A:A,[1]Sheet!$A:$U,21,0)</f>
        <v>0</v>
      </c>
      <c r="U22" s="14">
        <f t="shared" si="4"/>
        <v>640</v>
      </c>
      <c r="V22" s="14">
        <f t="shared" si="5"/>
        <v>320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/>
      <c r="AH22" s="14">
        <f t="shared" si="7"/>
        <v>128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x14ac:dyDescent="0.25">
      <c r="A23" s="12" t="s">
        <v>64</v>
      </c>
      <c r="B23" s="10"/>
      <c r="C23" s="10"/>
      <c r="D23" s="10"/>
      <c r="E23" s="16">
        <v>3</v>
      </c>
      <c r="F23" s="16">
        <v>-3</v>
      </c>
      <c r="G23" s="11">
        <v>0</v>
      </c>
      <c r="H23" s="10"/>
      <c r="I23" s="12" t="s">
        <v>52</v>
      </c>
      <c r="J23" s="12" t="s">
        <v>65</v>
      </c>
      <c r="K23" s="10"/>
      <c r="L23" s="10">
        <f t="shared" si="2"/>
        <v>3</v>
      </c>
      <c r="M23" s="10"/>
      <c r="N23" s="10"/>
      <c r="O23" s="10"/>
      <c r="P23" s="10"/>
      <c r="Q23" s="10">
        <f t="shared" si="3"/>
        <v>0.6</v>
      </c>
      <c r="R23" s="4"/>
      <c r="S23" s="13"/>
      <c r="T23" s="14">
        <f>VLOOKUP(A:A,[1]Sheet!$A:$U,21,0)</f>
        <v>0</v>
      </c>
      <c r="U23" s="10">
        <f t="shared" si="4"/>
        <v>-5</v>
      </c>
      <c r="V23" s="10">
        <f t="shared" si="5"/>
        <v>-5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/>
      <c r="AH23" s="10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x14ac:dyDescent="0.25">
      <c r="A24" s="9" t="s">
        <v>65</v>
      </c>
      <c r="B24" s="14" t="s">
        <v>40</v>
      </c>
      <c r="C24" s="14">
        <v>23</v>
      </c>
      <c r="D24" s="14">
        <v>792</v>
      </c>
      <c r="E24" s="16">
        <f>379+E23</f>
        <v>382</v>
      </c>
      <c r="F24" s="16">
        <f>434+F23</f>
        <v>431</v>
      </c>
      <c r="G24" s="7">
        <v>0.5</v>
      </c>
      <c r="H24" s="14">
        <v>60</v>
      </c>
      <c r="I24" s="14" t="s">
        <v>38</v>
      </c>
      <c r="J24" s="14"/>
      <c r="K24" s="14"/>
      <c r="L24" s="14">
        <f t="shared" si="2"/>
        <v>382</v>
      </c>
      <c r="M24" s="14"/>
      <c r="N24" s="14"/>
      <c r="O24" s="14">
        <v>800</v>
      </c>
      <c r="P24" s="14">
        <v>1600</v>
      </c>
      <c r="Q24" s="14">
        <f t="shared" si="3"/>
        <v>76.400000000000006</v>
      </c>
      <c r="R24" s="4">
        <v>320</v>
      </c>
      <c r="S24" s="4"/>
      <c r="T24" s="14" t="str">
        <f>VLOOKUP(A:A,[1]Sheet!$A:$U,21,0)</f>
        <v>на халк</v>
      </c>
      <c r="U24" s="14">
        <f t="shared" si="4"/>
        <v>41.243455497382193</v>
      </c>
      <c r="V24" s="14">
        <f t="shared" si="5"/>
        <v>37.054973821989527</v>
      </c>
      <c r="W24" s="14">
        <v>108</v>
      </c>
      <c r="X24" s="14">
        <v>68.8</v>
      </c>
      <c r="Y24" s="14">
        <v>77.599999999999994</v>
      </c>
      <c r="Z24" s="14">
        <v>65.400000000000006</v>
      </c>
      <c r="AA24" s="14">
        <v>85.4</v>
      </c>
      <c r="AB24" s="14">
        <v>69.8</v>
      </c>
      <c r="AC24" s="14">
        <v>78</v>
      </c>
      <c r="AD24" s="14">
        <v>71.599999999999994</v>
      </c>
      <c r="AE24" s="14">
        <v>110</v>
      </c>
      <c r="AF24" s="14">
        <v>50</v>
      </c>
      <c r="AG24" s="15" t="s">
        <v>66</v>
      </c>
      <c r="AH24" s="14">
        <f t="shared" ref="AH24:AH37" si="8">G24*R24</f>
        <v>160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x14ac:dyDescent="0.25">
      <c r="A25" s="14" t="s">
        <v>67</v>
      </c>
      <c r="B25" s="14" t="s">
        <v>40</v>
      </c>
      <c r="C25" s="14">
        <v>-3</v>
      </c>
      <c r="D25" s="14">
        <v>198</v>
      </c>
      <c r="E25" s="14">
        <v>198</v>
      </c>
      <c r="F25" s="14">
        <v>-3</v>
      </c>
      <c r="G25" s="7">
        <v>0.36</v>
      </c>
      <c r="H25" s="14">
        <v>45</v>
      </c>
      <c r="I25" s="14" t="s">
        <v>38</v>
      </c>
      <c r="J25" s="14"/>
      <c r="K25" s="14"/>
      <c r="L25" s="14">
        <f t="shared" si="2"/>
        <v>198</v>
      </c>
      <c r="M25" s="14"/>
      <c r="N25" s="14"/>
      <c r="O25" s="14">
        <v>200</v>
      </c>
      <c r="P25" s="14">
        <v>300</v>
      </c>
      <c r="Q25" s="14">
        <f t="shared" si="3"/>
        <v>39.6</v>
      </c>
      <c r="R25" s="4">
        <v>210</v>
      </c>
      <c r="S25" s="4">
        <v>295</v>
      </c>
      <c r="T25" s="14">
        <f>VLOOKUP(A:A,[1]Sheet!$A:$U,21,0)</f>
        <v>2.5</v>
      </c>
      <c r="U25" s="14">
        <f t="shared" si="4"/>
        <v>17.853535353535353</v>
      </c>
      <c r="V25" s="14">
        <f t="shared" si="5"/>
        <v>12.55050505050505</v>
      </c>
      <c r="W25" s="14">
        <v>0</v>
      </c>
      <c r="X25" s="14">
        <v>15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/>
      <c r="AH25" s="14">
        <f t="shared" si="8"/>
        <v>75.599999999999994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x14ac:dyDescent="0.25">
      <c r="A26" s="14" t="s">
        <v>68</v>
      </c>
      <c r="B26" s="14" t="s">
        <v>40</v>
      </c>
      <c r="C26" s="14">
        <v>-3</v>
      </c>
      <c r="D26" s="14"/>
      <c r="E26" s="14"/>
      <c r="F26" s="14">
        <v>-3</v>
      </c>
      <c r="G26" s="7">
        <v>0.33</v>
      </c>
      <c r="H26" s="14">
        <v>45</v>
      </c>
      <c r="I26" s="14" t="s">
        <v>38</v>
      </c>
      <c r="J26" s="14"/>
      <c r="K26" s="14"/>
      <c r="L26" s="14">
        <f t="shared" si="2"/>
        <v>0</v>
      </c>
      <c r="M26" s="14"/>
      <c r="N26" s="14"/>
      <c r="O26" s="14">
        <v>400</v>
      </c>
      <c r="P26" s="14">
        <v>320</v>
      </c>
      <c r="Q26" s="14">
        <f t="shared" si="3"/>
        <v>0</v>
      </c>
      <c r="R26" s="4">
        <v>320</v>
      </c>
      <c r="S26" s="4"/>
      <c r="T26" s="14">
        <f>VLOOKUP(A:A,[1]Sheet!$A:$U,21,0)</f>
        <v>5.2</v>
      </c>
      <c r="U26" s="14" t="e">
        <f t="shared" si="4"/>
        <v>#DIV/0!</v>
      </c>
      <c r="V26" s="14" t="e">
        <f t="shared" si="5"/>
        <v>#DIV/0!</v>
      </c>
      <c r="W26" s="14">
        <v>-0.2</v>
      </c>
      <c r="X26" s="14">
        <v>31.4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/>
      <c r="AH26" s="14">
        <f t="shared" si="8"/>
        <v>105.60000000000001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x14ac:dyDescent="0.25">
      <c r="A27" s="14" t="s">
        <v>69</v>
      </c>
      <c r="B27" s="14" t="s">
        <v>40</v>
      </c>
      <c r="C27" s="14">
        <v>154</v>
      </c>
      <c r="D27" s="14"/>
      <c r="E27" s="14">
        <v>154</v>
      </c>
      <c r="F27" s="14"/>
      <c r="G27" s="7">
        <v>0.33</v>
      </c>
      <c r="H27" s="14">
        <v>45</v>
      </c>
      <c r="I27" s="14" t="s">
        <v>38</v>
      </c>
      <c r="J27" s="14"/>
      <c r="K27" s="14"/>
      <c r="L27" s="14">
        <f t="shared" si="2"/>
        <v>154</v>
      </c>
      <c r="M27" s="14"/>
      <c r="N27" s="14"/>
      <c r="O27" s="14"/>
      <c r="P27" s="14">
        <v>320</v>
      </c>
      <c r="Q27" s="14">
        <f t="shared" si="3"/>
        <v>30.8</v>
      </c>
      <c r="R27" s="4">
        <v>240</v>
      </c>
      <c r="S27" s="4">
        <v>234.39999999999998</v>
      </c>
      <c r="T27" s="14">
        <f>VLOOKUP(A:A,[1]Sheet!$A:$U,21,0)</f>
        <v>9.9999999999999992E-2</v>
      </c>
      <c r="U27" s="14">
        <f t="shared" si="4"/>
        <v>18.18181818181818</v>
      </c>
      <c r="V27" s="14">
        <f t="shared" si="5"/>
        <v>10.38961038961039</v>
      </c>
      <c r="W27" s="14">
        <v>0</v>
      </c>
      <c r="X27" s="14">
        <v>0.6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9"/>
      <c r="AH27" s="14">
        <f t="shared" si="8"/>
        <v>79.2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x14ac:dyDescent="0.25">
      <c r="A28" s="14" t="s">
        <v>70</v>
      </c>
      <c r="B28" s="14" t="s">
        <v>40</v>
      </c>
      <c r="C28" s="14">
        <v>-4</v>
      </c>
      <c r="D28" s="14">
        <v>150</v>
      </c>
      <c r="E28" s="14">
        <v>151</v>
      </c>
      <c r="F28" s="14">
        <v>-5</v>
      </c>
      <c r="G28" s="7">
        <v>0.4</v>
      </c>
      <c r="H28" s="14">
        <v>45</v>
      </c>
      <c r="I28" s="14" t="s">
        <v>38</v>
      </c>
      <c r="J28" s="14"/>
      <c r="K28" s="14"/>
      <c r="L28" s="14">
        <f t="shared" si="2"/>
        <v>151</v>
      </c>
      <c r="M28" s="14"/>
      <c r="N28" s="14"/>
      <c r="O28" s="14">
        <v>250</v>
      </c>
      <c r="P28" s="14">
        <v>240</v>
      </c>
      <c r="Q28" s="14">
        <f t="shared" si="3"/>
        <v>30.2</v>
      </c>
      <c r="R28" s="4">
        <v>120</v>
      </c>
      <c r="S28" s="4">
        <v>119</v>
      </c>
      <c r="T28" s="14">
        <f>VLOOKUP(A:A,[1]Sheet!$A:$U,21,0)</f>
        <v>2.4666666666666668</v>
      </c>
      <c r="U28" s="14">
        <f t="shared" si="4"/>
        <v>20.033112582781456</v>
      </c>
      <c r="V28" s="14">
        <f t="shared" si="5"/>
        <v>16.059602649006624</v>
      </c>
      <c r="W28" s="14">
        <v>0</v>
      </c>
      <c r="X28" s="14">
        <v>14.8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/>
      <c r="AH28" s="14">
        <f t="shared" si="8"/>
        <v>48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x14ac:dyDescent="0.25">
      <c r="A29" s="14" t="s">
        <v>71</v>
      </c>
      <c r="B29" s="14" t="s">
        <v>37</v>
      </c>
      <c r="C29" s="14">
        <v>410.51</v>
      </c>
      <c r="D29" s="14">
        <v>250.65</v>
      </c>
      <c r="E29" s="14">
        <v>231.15100000000001</v>
      </c>
      <c r="F29" s="14">
        <v>422.30900000000003</v>
      </c>
      <c r="G29" s="7">
        <v>1</v>
      </c>
      <c r="H29" s="14">
        <v>60</v>
      </c>
      <c r="I29" s="14" t="s">
        <v>38</v>
      </c>
      <c r="J29" s="14"/>
      <c r="K29" s="14"/>
      <c r="L29" s="14">
        <f t="shared" si="2"/>
        <v>231.15100000000001</v>
      </c>
      <c r="M29" s="14"/>
      <c r="N29" s="14"/>
      <c r="O29" s="14">
        <v>200</v>
      </c>
      <c r="P29" s="14">
        <v>250</v>
      </c>
      <c r="Q29" s="14">
        <f t="shared" si="3"/>
        <v>46.230200000000004</v>
      </c>
      <c r="R29" s="4">
        <v>120</v>
      </c>
      <c r="S29" s="4">
        <v>52.295000000000016</v>
      </c>
      <c r="T29" s="14">
        <f>VLOOKUP(A:A,[1]Sheet!$A:$U,21,0)</f>
        <v>49.392433333333337</v>
      </c>
      <c r="U29" s="14">
        <f t="shared" si="4"/>
        <v>21.46451886429217</v>
      </c>
      <c r="V29" s="14">
        <f t="shared" si="5"/>
        <v>18.868813026982359</v>
      </c>
      <c r="W29" s="14">
        <v>54.262999999999998</v>
      </c>
      <c r="X29" s="14">
        <v>45.597799999999999</v>
      </c>
      <c r="Y29" s="14">
        <v>44.827599999999997</v>
      </c>
      <c r="Z29" s="14">
        <v>45.760000000000012</v>
      </c>
      <c r="AA29" s="14">
        <v>53.6648</v>
      </c>
      <c r="AB29" s="14">
        <v>52.241399999999999</v>
      </c>
      <c r="AC29" s="14">
        <v>43.2136</v>
      </c>
      <c r="AD29" s="14">
        <v>45.679600000000001</v>
      </c>
      <c r="AE29" s="14">
        <v>61.413400000000003</v>
      </c>
      <c r="AF29" s="14">
        <v>36.774799999999999</v>
      </c>
      <c r="AG29" s="14"/>
      <c r="AH29" s="14">
        <f t="shared" si="8"/>
        <v>120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x14ac:dyDescent="0.25">
      <c r="A30" s="14" t="s">
        <v>72</v>
      </c>
      <c r="B30" s="14" t="s">
        <v>40</v>
      </c>
      <c r="C30" s="14">
        <v>29</v>
      </c>
      <c r="D30" s="14">
        <v>200</v>
      </c>
      <c r="E30" s="14">
        <v>233</v>
      </c>
      <c r="F30" s="14">
        <v>-4</v>
      </c>
      <c r="G30" s="7">
        <v>0.3</v>
      </c>
      <c r="H30" s="14">
        <v>60</v>
      </c>
      <c r="I30" s="14" t="s">
        <v>38</v>
      </c>
      <c r="J30" s="14"/>
      <c r="K30" s="14"/>
      <c r="L30" s="14">
        <f t="shared" si="2"/>
        <v>233</v>
      </c>
      <c r="M30" s="14"/>
      <c r="N30" s="14"/>
      <c r="O30" s="14">
        <v>150</v>
      </c>
      <c r="P30" s="14">
        <v>150</v>
      </c>
      <c r="Q30" s="14">
        <f t="shared" si="3"/>
        <v>46.6</v>
      </c>
      <c r="R30" s="4">
        <v>120</v>
      </c>
      <c r="S30" s="4">
        <v>356.4</v>
      </c>
      <c r="T30" s="14">
        <f>VLOOKUP(A:A,[1]Sheet!$A:$U,21,0)</f>
        <v>4.666666666666667</v>
      </c>
      <c r="U30" s="14">
        <f t="shared" si="4"/>
        <v>8.9270386266094413</v>
      </c>
      <c r="V30" s="14">
        <f t="shared" si="5"/>
        <v>6.3519313304721026</v>
      </c>
      <c r="W30" s="14">
        <v>6.4</v>
      </c>
      <c r="X30" s="14">
        <v>21.6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/>
      <c r="AH30" s="14">
        <f t="shared" si="8"/>
        <v>36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x14ac:dyDescent="0.25">
      <c r="A31" s="9" t="s">
        <v>53</v>
      </c>
      <c r="B31" s="14" t="s">
        <v>40</v>
      </c>
      <c r="C31" s="14">
        <v>12</v>
      </c>
      <c r="D31" s="14">
        <v>300</v>
      </c>
      <c r="E31" s="16">
        <f>261+E15</f>
        <v>264</v>
      </c>
      <c r="F31" s="16">
        <f>51+F15</f>
        <v>48</v>
      </c>
      <c r="G31" s="7">
        <v>0.41</v>
      </c>
      <c r="H31" s="14">
        <v>50</v>
      </c>
      <c r="I31" s="14" t="s">
        <v>38</v>
      </c>
      <c r="J31" s="14"/>
      <c r="K31" s="14"/>
      <c r="L31" s="14">
        <f t="shared" si="2"/>
        <v>264</v>
      </c>
      <c r="M31" s="14"/>
      <c r="N31" s="14"/>
      <c r="O31" s="14">
        <v>300</v>
      </c>
      <c r="P31" s="14">
        <v>300</v>
      </c>
      <c r="Q31" s="14">
        <f t="shared" si="3"/>
        <v>52.8</v>
      </c>
      <c r="R31" s="4">
        <v>300</v>
      </c>
      <c r="S31" s="4">
        <v>408</v>
      </c>
      <c r="T31" s="14">
        <f>VLOOKUP(A:A,[1]Sheet!$A:$U,21,0)</f>
        <v>4.3666666666666663</v>
      </c>
      <c r="U31" s="14">
        <f t="shared" si="4"/>
        <v>17.954545454545457</v>
      </c>
      <c r="V31" s="14">
        <f t="shared" si="5"/>
        <v>12.272727272727273</v>
      </c>
      <c r="W31" s="14">
        <v>2</v>
      </c>
      <c r="X31" s="14">
        <v>24.2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/>
      <c r="AH31" s="14">
        <f t="shared" si="8"/>
        <v>122.99999999999999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x14ac:dyDescent="0.25">
      <c r="A32" s="14" t="s">
        <v>73</v>
      </c>
      <c r="B32" s="14" t="s">
        <v>37</v>
      </c>
      <c r="C32" s="14">
        <v>673.93799999999999</v>
      </c>
      <c r="D32" s="14">
        <v>407.49099999999999</v>
      </c>
      <c r="E32" s="14">
        <v>468.34500000000003</v>
      </c>
      <c r="F32" s="14">
        <v>609.58799999999997</v>
      </c>
      <c r="G32" s="7">
        <v>1</v>
      </c>
      <c r="H32" s="14">
        <v>50</v>
      </c>
      <c r="I32" s="14" t="s">
        <v>38</v>
      </c>
      <c r="J32" s="14"/>
      <c r="K32" s="14"/>
      <c r="L32" s="14">
        <f t="shared" si="2"/>
        <v>468.34500000000003</v>
      </c>
      <c r="M32" s="14"/>
      <c r="N32" s="14"/>
      <c r="O32" s="14">
        <v>350</v>
      </c>
      <c r="P32" s="14">
        <v>500</v>
      </c>
      <c r="Q32" s="14">
        <f t="shared" si="3"/>
        <v>93.669000000000011</v>
      </c>
      <c r="R32" s="4">
        <v>250</v>
      </c>
      <c r="S32" s="4">
        <v>413.79200000000014</v>
      </c>
      <c r="T32" s="14">
        <f>VLOOKUP(A:A,[1]Sheet!$A:$U,21,0)</f>
        <v>92.223266666666674</v>
      </c>
      <c r="U32" s="14">
        <f t="shared" si="4"/>
        <v>18.251374520919406</v>
      </c>
      <c r="V32" s="14">
        <f t="shared" si="5"/>
        <v>15.582401861875324</v>
      </c>
      <c r="W32" s="14">
        <v>106.9704</v>
      </c>
      <c r="X32" s="14">
        <v>72.168399999999991</v>
      </c>
      <c r="Y32" s="14">
        <v>88.650599999999997</v>
      </c>
      <c r="Z32" s="14">
        <v>98.237200000000001</v>
      </c>
      <c r="AA32" s="14">
        <v>97.492400000000004</v>
      </c>
      <c r="AB32" s="14">
        <v>89.820599999999999</v>
      </c>
      <c r="AC32" s="14">
        <v>89.440399999999997</v>
      </c>
      <c r="AD32" s="14">
        <v>71.689800000000005</v>
      </c>
      <c r="AE32" s="14">
        <v>102.9468</v>
      </c>
      <c r="AF32" s="14">
        <v>40.924199999999999</v>
      </c>
      <c r="AG32" s="14"/>
      <c r="AH32" s="14">
        <f t="shared" si="8"/>
        <v>250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x14ac:dyDescent="0.25">
      <c r="A33" s="14" t="s">
        <v>74</v>
      </c>
      <c r="B33" s="14" t="s">
        <v>37</v>
      </c>
      <c r="C33" s="14">
        <v>128.75700000000001</v>
      </c>
      <c r="D33" s="14">
        <v>163.67400000000001</v>
      </c>
      <c r="E33" s="14">
        <v>182.38</v>
      </c>
      <c r="F33" s="14">
        <v>103.95</v>
      </c>
      <c r="G33" s="7">
        <v>1</v>
      </c>
      <c r="H33" s="14">
        <v>50</v>
      </c>
      <c r="I33" s="14" t="s">
        <v>38</v>
      </c>
      <c r="J33" s="14"/>
      <c r="K33" s="14"/>
      <c r="L33" s="14">
        <f t="shared" si="2"/>
        <v>182.38</v>
      </c>
      <c r="M33" s="14"/>
      <c r="N33" s="14"/>
      <c r="O33" s="14">
        <v>160</v>
      </c>
      <c r="P33" s="14">
        <v>140</v>
      </c>
      <c r="Q33" s="14">
        <f t="shared" si="3"/>
        <v>36.475999999999999</v>
      </c>
      <c r="R33" s="4">
        <v>100</v>
      </c>
      <c r="S33" s="4">
        <v>289.09399999999999</v>
      </c>
      <c r="T33" s="14">
        <f>VLOOKUP(A:A,[1]Sheet!$A:$U,21,0)</f>
        <v>26.522499999999997</v>
      </c>
      <c r="U33" s="14">
        <f t="shared" si="4"/>
        <v>13.815933764667179</v>
      </c>
      <c r="V33" s="14">
        <f t="shared" si="5"/>
        <v>11.074405088277222</v>
      </c>
      <c r="W33" s="14">
        <v>27.370200000000001</v>
      </c>
      <c r="X33" s="14">
        <v>24.926600000000001</v>
      </c>
      <c r="Y33" s="14">
        <v>25.960999999999999</v>
      </c>
      <c r="Z33" s="14">
        <v>23.6906</v>
      </c>
      <c r="AA33" s="14">
        <v>36.248600000000003</v>
      </c>
      <c r="AB33" s="14">
        <v>20.937999999999999</v>
      </c>
      <c r="AC33" s="14">
        <v>19.0824</v>
      </c>
      <c r="AD33" s="14">
        <v>24.536799999999999</v>
      </c>
      <c r="AE33" s="14">
        <v>31.353999999999999</v>
      </c>
      <c r="AF33" s="14">
        <v>22.019600000000001</v>
      </c>
      <c r="AG33" s="14"/>
      <c r="AH33" s="14">
        <f t="shared" si="8"/>
        <v>100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x14ac:dyDescent="0.25">
      <c r="A34" s="14" t="s">
        <v>75</v>
      </c>
      <c r="B34" s="14" t="s">
        <v>40</v>
      </c>
      <c r="C34" s="14">
        <v>2</v>
      </c>
      <c r="D34" s="14">
        <v>200</v>
      </c>
      <c r="E34" s="14">
        <v>205</v>
      </c>
      <c r="F34" s="14">
        <v>-3</v>
      </c>
      <c r="G34" s="7">
        <v>0.4</v>
      </c>
      <c r="H34" s="14">
        <v>50</v>
      </c>
      <c r="I34" s="14" t="s">
        <v>38</v>
      </c>
      <c r="J34" s="14"/>
      <c r="K34" s="14"/>
      <c r="L34" s="14">
        <f t="shared" si="2"/>
        <v>205</v>
      </c>
      <c r="M34" s="14"/>
      <c r="N34" s="14"/>
      <c r="O34" s="14">
        <v>250</v>
      </c>
      <c r="P34" s="14">
        <v>240</v>
      </c>
      <c r="Q34" s="14">
        <f t="shared" si="3"/>
        <v>41</v>
      </c>
      <c r="R34" s="4">
        <v>320</v>
      </c>
      <c r="S34" s="4">
        <v>333</v>
      </c>
      <c r="T34" s="14">
        <f>VLOOKUP(A:A,[1]Sheet!$A:$U,21,0)</f>
        <v>3.7333333333333329</v>
      </c>
      <c r="U34" s="14">
        <f t="shared" si="4"/>
        <v>19.682926829268293</v>
      </c>
      <c r="V34" s="14">
        <f t="shared" si="5"/>
        <v>11.878048780487806</v>
      </c>
      <c r="W34" s="14">
        <v>0.2</v>
      </c>
      <c r="X34" s="14">
        <v>22.2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/>
      <c r="AH34" s="14">
        <f t="shared" si="8"/>
        <v>128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x14ac:dyDescent="0.25">
      <c r="A35" s="14" t="s">
        <v>76</v>
      </c>
      <c r="B35" s="14" t="s">
        <v>40</v>
      </c>
      <c r="C35" s="14">
        <v>4</v>
      </c>
      <c r="D35" s="14">
        <v>300</v>
      </c>
      <c r="E35" s="14">
        <v>191</v>
      </c>
      <c r="F35" s="14">
        <v>113</v>
      </c>
      <c r="G35" s="7">
        <v>0.18</v>
      </c>
      <c r="H35" s="14">
        <v>50</v>
      </c>
      <c r="I35" s="14" t="s">
        <v>38</v>
      </c>
      <c r="J35" s="14"/>
      <c r="K35" s="14"/>
      <c r="L35" s="14">
        <f t="shared" si="2"/>
        <v>191</v>
      </c>
      <c r="M35" s="14"/>
      <c r="N35" s="14"/>
      <c r="O35" s="14">
        <v>400</v>
      </c>
      <c r="P35" s="14">
        <v>320</v>
      </c>
      <c r="Q35" s="14">
        <f t="shared" si="3"/>
        <v>38.200000000000003</v>
      </c>
      <c r="R35" s="4">
        <v>200</v>
      </c>
      <c r="S35" s="4"/>
      <c r="T35" s="14">
        <f>VLOOKUP(A:A,[1]Sheet!$A:$U,21,0)</f>
        <v>6.166666666666667</v>
      </c>
      <c r="U35" s="14">
        <f t="shared" si="4"/>
        <v>27.041884816753925</v>
      </c>
      <c r="V35" s="14">
        <f t="shared" si="5"/>
        <v>21.806282722513089</v>
      </c>
      <c r="W35" s="14">
        <v>9.8000000000000007</v>
      </c>
      <c r="X35" s="14">
        <v>27.2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/>
      <c r="AH35" s="14">
        <f t="shared" si="8"/>
        <v>36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25">
      <c r="A36" s="14" t="s">
        <v>77</v>
      </c>
      <c r="B36" s="14" t="s">
        <v>40</v>
      </c>
      <c r="C36" s="14">
        <v>237</v>
      </c>
      <c r="D36" s="14">
        <v>1446</v>
      </c>
      <c r="E36" s="14">
        <v>1195</v>
      </c>
      <c r="F36" s="14">
        <v>475</v>
      </c>
      <c r="G36" s="7">
        <v>0.3</v>
      </c>
      <c r="H36" s="14">
        <v>50</v>
      </c>
      <c r="I36" s="14" t="s">
        <v>38</v>
      </c>
      <c r="J36" s="14"/>
      <c r="K36" s="14"/>
      <c r="L36" s="14">
        <f t="shared" si="2"/>
        <v>1195</v>
      </c>
      <c r="M36" s="14"/>
      <c r="N36" s="14"/>
      <c r="O36" s="14">
        <v>1450</v>
      </c>
      <c r="P36" s="14">
        <v>1800</v>
      </c>
      <c r="Q36" s="14">
        <f t="shared" si="3"/>
        <v>239</v>
      </c>
      <c r="R36" s="4">
        <v>1500</v>
      </c>
      <c r="S36" s="4">
        <v>1055</v>
      </c>
      <c r="T36" s="14">
        <f>VLOOKUP(A:A,[1]Sheet!$A:$U,21,0)</f>
        <v>242.23333333333332</v>
      </c>
      <c r="U36" s="14">
        <f t="shared" si="4"/>
        <v>21.86192468619247</v>
      </c>
      <c r="V36" s="14">
        <f t="shared" si="5"/>
        <v>15.585774058577407</v>
      </c>
      <c r="W36" s="14">
        <v>330.8</v>
      </c>
      <c r="X36" s="14">
        <v>219.8</v>
      </c>
      <c r="Y36" s="14">
        <v>237.6</v>
      </c>
      <c r="Z36" s="14">
        <v>274.8</v>
      </c>
      <c r="AA36" s="14">
        <v>214.6</v>
      </c>
      <c r="AB36" s="14">
        <v>175.8</v>
      </c>
      <c r="AC36" s="14">
        <v>171.6</v>
      </c>
      <c r="AD36" s="14">
        <v>192</v>
      </c>
      <c r="AE36" s="14">
        <v>241.8</v>
      </c>
      <c r="AF36" s="14">
        <v>132</v>
      </c>
      <c r="AG36" s="14"/>
      <c r="AH36" s="14">
        <f t="shared" si="8"/>
        <v>450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x14ac:dyDescent="0.25">
      <c r="A37" s="14" t="s">
        <v>78</v>
      </c>
      <c r="B37" s="14" t="s">
        <v>40</v>
      </c>
      <c r="C37" s="14">
        <v>-4</v>
      </c>
      <c r="D37" s="14">
        <v>296</v>
      </c>
      <c r="E37" s="14">
        <v>202</v>
      </c>
      <c r="F37" s="14">
        <v>90</v>
      </c>
      <c r="G37" s="7">
        <v>0.28000000000000003</v>
      </c>
      <c r="H37" s="14">
        <v>50</v>
      </c>
      <c r="I37" s="14" t="s">
        <v>38</v>
      </c>
      <c r="J37" s="14"/>
      <c r="K37" s="14"/>
      <c r="L37" s="14">
        <f t="shared" si="2"/>
        <v>202</v>
      </c>
      <c r="M37" s="14"/>
      <c r="N37" s="14"/>
      <c r="O37" s="14">
        <v>320</v>
      </c>
      <c r="P37" s="14">
        <v>320</v>
      </c>
      <c r="Q37" s="14">
        <f t="shared" si="3"/>
        <v>40.4</v>
      </c>
      <c r="R37" s="4">
        <v>80</v>
      </c>
      <c r="S37" s="4">
        <v>78</v>
      </c>
      <c r="T37" s="14">
        <f>VLOOKUP(A:A,[1]Sheet!$A:$U,21,0)</f>
        <v>5.2</v>
      </c>
      <c r="U37" s="14">
        <f t="shared" si="4"/>
        <v>20.049504950495049</v>
      </c>
      <c r="V37" s="14">
        <f t="shared" si="5"/>
        <v>18.06930693069307</v>
      </c>
      <c r="W37" s="14">
        <v>0</v>
      </c>
      <c r="X37" s="14">
        <v>31.2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/>
      <c r="AH37" s="14">
        <f t="shared" si="8"/>
        <v>22.400000000000002</v>
      </c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x14ac:dyDescent="0.25">
      <c r="A38" s="14"/>
      <c r="B38" s="14"/>
      <c r="C38" s="14"/>
      <c r="D38" s="14"/>
      <c r="E38" s="14"/>
      <c r="F38" s="14"/>
      <c r="G38" s="7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x14ac:dyDescent="0.25">
      <c r="A39" s="14"/>
      <c r="B39" s="14"/>
      <c r="C39" s="14"/>
      <c r="D39" s="14"/>
      <c r="E39" s="14"/>
      <c r="F39" s="14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x14ac:dyDescent="0.25">
      <c r="A40" s="14"/>
      <c r="B40" s="14"/>
      <c r="C40" s="14"/>
      <c r="D40" s="14"/>
      <c r="E40" s="14"/>
      <c r="F40" s="14"/>
      <c r="G40" s="7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x14ac:dyDescent="0.25">
      <c r="A41" s="14"/>
      <c r="B41" s="14"/>
      <c r="C41" s="14"/>
      <c r="D41" s="14"/>
      <c r="E41" s="14"/>
      <c r="F41" s="14"/>
      <c r="G41" s="7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 x14ac:dyDescent="0.25">
      <c r="A42" s="14"/>
      <c r="B42" s="14"/>
      <c r="C42" s="14"/>
      <c r="D42" s="14"/>
      <c r="E42" s="14"/>
      <c r="F42" s="14"/>
      <c r="G42" s="7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x14ac:dyDescent="0.25">
      <c r="A43" s="14"/>
      <c r="B43" s="14"/>
      <c r="C43" s="14"/>
      <c r="D43" s="14"/>
      <c r="E43" s="14"/>
      <c r="F43" s="14"/>
      <c r="G43" s="7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 x14ac:dyDescent="0.25">
      <c r="A44" s="14"/>
      <c r="B44" s="14"/>
      <c r="C44" s="14"/>
      <c r="D44" s="14"/>
      <c r="E44" s="14"/>
      <c r="F44" s="14"/>
      <c r="G44" s="7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 x14ac:dyDescent="0.25">
      <c r="A45" s="14"/>
      <c r="B45" s="14"/>
      <c r="C45" s="14"/>
      <c r="D45" s="14"/>
      <c r="E45" s="14"/>
      <c r="F45" s="14"/>
      <c r="G45" s="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25">
      <c r="A46" s="14"/>
      <c r="B46" s="14"/>
      <c r="C46" s="14"/>
      <c r="D46" s="14"/>
      <c r="E46" s="14"/>
      <c r="F46" s="14"/>
      <c r="G46" s="7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50" x14ac:dyDescent="0.25">
      <c r="A47" s="14"/>
      <c r="B47" s="14"/>
      <c r="C47" s="14"/>
      <c r="D47" s="14"/>
      <c r="E47" s="14"/>
      <c r="F47" s="14"/>
      <c r="G47" s="7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x14ac:dyDescent="0.25">
      <c r="A48" s="14"/>
      <c r="B48" s="14"/>
      <c r="C48" s="14"/>
      <c r="D48" s="14"/>
      <c r="E48" s="14"/>
      <c r="F48" s="14"/>
      <c r="G48" s="7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 x14ac:dyDescent="0.25">
      <c r="A49" s="14"/>
      <c r="B49" s="14"/>
      <c r="C49" s="14"/>
      <c r="D49" s="14"/>
      <c r="E49" s="14"/>
      <c r="F49" s="14"/>
      <c r="G49" s="7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x14ac:dyDescent="0.25">
      <c r="A50" s="14"/>
      <c r="B50" s="14"/>
      <c r="C50" s="14"/>
      <c r="D50" s="14"/>
      <c r="E50" s="14"/>
      <c r="F50" s="14"/>
      <c r="G50" s="7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x14ac:dyDescent="0.25">
      <c r="A51" s="14"/>
      <c r="B51" s="14"/>
      <c r="C51" s="14"/>
      <c r="D51" s="14"/>
      <c r="E51" s="14"/>
      <c r="F51" s="14"/>
      <c r="G51" s="7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1:50" x14ac:dyDescent="0.25">
      <c r="A52" s="14"/>
      <c r="B52" s="14"/>
      <c r="C52" s="14"/>
      <c r="D52" s="14"/>
      <c r="E52" s="14"/>
      <c r="F52" s="14"/>
      <c r="G52" s="7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 x14ac:dyDescent="0.25">
      <c r="A53" s="14"/>
      <c r="B53" s="14"/>
      <c r="C53" s="14"/>
      <c r="D53" s="14"/>
      <c r="E53" s="14"/>
      <c r="F53" s="14"/>
      <c r="G53" s="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</row>
    <row r="54" spans="1:50" x14ac:dyDescent="0.25">
      <c r="A54" s="14"/>
      <c r="B54" s="14"/>
      <c r="C54" s="14"/>
      <c r="D54" s="14"/>
      <c r="E54" s="14"/>
      <c r="F54" s="14"/>
      <c r="G54" s="7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</row>
    <row r="55" spans="1:50" x14ac:dyDescent="0.25">
      <c r="A55" s="14"/>
      <c r="B55" s="14"/>
      <c r="C55" s="14"/>
      <c r="D55" s="14"/>
      <c r="E55" s="14"/>
      <c r="F55" s="14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</row>
    <row r="56" spans="1:50" x14ac:dyDescent="0.25">
      <c r="A56" s="14"/>
      <c r="B56" s="14"/>
      <c r="C56" s="14"/>
      <c r="D56" s="14"/>
      <c r="E56" s="14"/>
      <c r="F56" s="14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</row>
    <row r="57" spans="1:50" x14ac:dyDescent="0.25">
      <c r="A57" s="14"/>
      <c r="B57" s="14"/>
      <c r="C57" s="14"/>
      <c r="D57" s="14"/>
      <c r="E57" s="14"/>
      <c r="F57" s="14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</row>
    <row r="58" spans="1:50" x14ac:dyDescent="0.25">
      <c r="A58" s="14"/>
      <c r="B58" s="14"/>
      <c r="C58" s="14"/>
      <c r="D58" s="14"/>
      <c r="E58" s="14"/>
      <c r="F58" s="14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</row>
    <row r="59" spans="1:50" x14ac:dyDescent="0.25">
      <c r="A59" s="14"/>
      <c r="B59" s="14"/>
      <c r="C59" s="14"/>
      <c r="D59" s="14"/>
      <c r="E59" s="14"/>
      <c r="F59" s="14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</row>
    <row r="60" spans="1:50" x14ac:dyDescent="0.25">
      <c r="A60" s="14"/>
      <c r="B60" s="14"/>
      <c r="C60" s="14"/>
      <c r="D60" s="14"/>
      <c r="E60" s="14"/>
      <c r="F60" s="14"/>
      <c r="G60" s="7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  <row r="61" spans="1:50" x14ac:dyDescent="0.25">
      <c r="A61" s="14"/>
      <c r="B61" s="14"/>
      <c r="C61" s="14"/>
      <c r="D61" s="14"/>
      <c r="E61" s="14"/>
      <c r="F61" s="14"/>
      <c r="G61" s="7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</row>
    <row r="62" spans="1:50" x14ac:dyDescent="0.25">
      <c r="A62" s="14"/>
      <c r="B62" s="14"/>
      <c r="C62" s="14"/>
      <c r="D62" s="14"/>
      <c r="E62" s="14"/>
      <c r="F62" s="14"/>
      <c r="G62" s="7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</row>
    <row r="63" spans="1:50" x14ac:dyDescent="0.25">
      <c r="A63" s="14"/>
      <c r="B63" s="14"/>
      <c r="C63" s="14"/>
      <c r="D63" s="14"/>
      <c r="E63" s="14"/>
      <c r="F63" s="14"/>
      <c r="G63" s="7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</row>
    <row r="64" spans="1:50" x14ac:dyDescent="0.25">
      <c r="A64" s="14"/>
      <c r="B64" s="14"/>
      <c r="C64" s="14"/>
      <c r="D64" s="14"/>
      <c r="E64" s="14"/>
      <c r="F64" s="14"/>
      <c r="G64" s="7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</row>
    <row r="65" spans="1:50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</row>
    <row r="66" spans="1:50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</row>
    <row r="67" spans="1:50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1:50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</row>
    <row r="69" spans="1:50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0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1:50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</row>
    <row r="72" spans="1:50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</row>
    <row r="73" spans="1:50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</row>
    <row r="74" spans="1:50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</row>
    <row r="75" spans="1:50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</row>
    <row r="76" spans="1:50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</row>
    <row r="77" spans="1:50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</row>
    <row r="78" spans="1:50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</row>
    <row r="79" spans="1:50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</row>
    <row r="80" spans="1:50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</row>
    <row r="81" spans="1:50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</row>
    <row r="82" spans="1:50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</row>
    <row r="83" spans="1:50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</row>
    <row r="84" spans="1:50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</row>
    <row r="85" spans="1:50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</row>
    <row r="86" spans="1:50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</row>
    <row r="87" spans="1:50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</row>
    <row r="88" spans="1:50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</row>
    <row r="89" spans="1:50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</row>
    <row r="90" spans="1:50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</row>
    <row r="91" spans="1:50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</row>
    <row r="92" spans="1:50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</row>
    <row r="93" spans="1:50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</row>
    <row r="94" spans="1:50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</row>
    <row r="95" spans="1:50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</row>
    <row r="96" spans="1:50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</row>
    <row r="97" spans="1:50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</row>
    <row r="98" spans="1:50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</row>
    <row r="99" spans="1:50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</row>
    <row r="100" spans="1:50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</row>
    <row r="101" spans="1:50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</row>
    <row r="102" spans="1:50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</row>
    <row r="103" spans="1:50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</row>
    <row r="104" spans="1:50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</row>
    <row r="105" spans="1:50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</row>
    <row r="106" spans="1:50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</row>
    <row r="107" spans="1:50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</row>
    <row r="108" spans="1:50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</row>
    <row r="109" spans="1:50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</row>
    <row r="110" spans="1:50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</row>
    <row r="111" spans="1:50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</row>
    <row r="112" spans="1:50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</row>
    <row r="113" spans="1:50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</row>
    <row r="114" spans="1:50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</row>
    <row r="115" spans="1:50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</row>
    <row r="116" spans="1:50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</row>
    <row r="117" spans="1:50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</row>
    <row r="118" spans="1:50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</row>
    <row r="119" spans="1:50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</row>
    <row r="120" spans="1:50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</row>
    <row r="121" spans="1:50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</row>
    <row r="122" spans="1:50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</row>
    <row r="123" spans="1:50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</row>
    <row r="124" spans="1:50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</row>
    <row r="125" spans="1:50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</row>
    <row r="126" spans="1:50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</row>
    <row r="127" spans="1:50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</row>
    <row r="128" spans="1:50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</row>
    <row r="129" spans="1:50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</row>
    <row r="130" spans="1:50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</row>
    <row r="131" spans="1:50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</row>
    <row r="132" spans="1:50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</row>
    <row r="133" spans="1:50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</row>
    <row r="134" spans="1:50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</row>
    <row r="135" spans="1:50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</row>
    <row r="136" spans="1:50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</row>
    <row r="137" spans="1:50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</row>
    <row r="138" spans="1:50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</row>
    <row r="139" spans="1:50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</row>
    <row r="140" spans="1:50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</row>
    <row r="141" spans="1:50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</row>
    <row r="142" spans="1:50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</row>
    <row r="143" spans="1:50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</row>
    <row r="144" spans="1:50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</row>
    <row r="145" spans="1:50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</row>
    <row r="146" spans="1:50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</row>
    <row r="147" spans="1:50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</row>
    <row r="148" spans="1:50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</row>
    <row r="149" spans="1:50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</row>
    <row r="150" spans="1:50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</row>
    <row r="151" spans="1:50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</row>
    <row r="152" spans="1:50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</row>
    <row r="153" spans="1:50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</row>
    <row r="154" spans="1:50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</row>
    <row r="155" spans="1:50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</row>
    <row r="156" spans="1:50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</row>
    <row r="157" spans="1:50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</row>
    <row r="158" spans="1:50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</row>
    <row r="159" spans="1:50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</row>
    <row r="160" spans="1:50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</row>
    <row r="161" spans="1:50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</row>
    <row r="162" spans="1:50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</row>
    <row r="163" spans="1:50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</row>
    <row r="164" spans="1:50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</row>
    <row r="165" spans="1:50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</row>
    <row r="166" spans="1:50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</row>
    <row r="167" spans="1:50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</row>
    <row r="168" spans="1:50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</row>
    <row r="169" spans="1:50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</row>
    <row r="170" spans="1:50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</row>
    <row r="171" spans="1:50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</row>
    <row r="172" spans="1:50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</row>
    <row r="173" spans="1:50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</row>
    <row r="174" spans="1:50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</row>
    <row r="175" spans="1:50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</row>
    <row r="176" spans="1:50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</row>
    <row r="177" spans="1:50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</row>
    <row r="178" spans="1:50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</row>
    <row r="179" spans="1:50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</row>
    <row r="180" spans="1:50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</row>
    <row r="181" spans="1:50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</row>
    <row r="182" spans="1:50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</row>
    <row r="183" spans="1:50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</row>
    <row r="184" spans="1:50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</row>
    <row r="185" spans="1:50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</row>
    <row r="186" spans="1:50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</row>
    <row r="187" spans="1:50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</row>
    <row r="188" spans="1:50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</row>
    <row r="189" spans="1:50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</row>
    <row r="190" spans="1:50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</row>
    <row r="191" spans="1:50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</row>
    <row r="192" spans="1:50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</row>
    <row r="193" spans="1:50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</row>
    <row r="194" spans="1:50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</row>
    <row r="195" spans="1:50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</row>
    <row r="196" spans="1:50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</row>
    <row r="197" spans="1:50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</row>
    <row r="198" spans="1:50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</row>
    <row r="199" spans="1:50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</row>
    <row r="200" spans="1:50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</row>
    <row r="201" spans="1:50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</row>
    <row r="202" spans="1:50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</row>
    <row r="203" spans="1:50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</row>
    <row r="204" spans="1:50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</row>
    <row r="205" spans="1:50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</row>
    <row r="206" spans="1:50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</row>
    <row r="207" spans="1:50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</row>
    <row r="208" spans="1:50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</row>
    <row r="209" spans="1:50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</row>
    <row r="210" spans="1:50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</row>
    <row r="211" spans="1:50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</row>
    <row r="212" spans="1:50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</row>
    <row r="213" spans="1:50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</row>
    <row r="214" spans="1:50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</row>
    <row r="215" spans="1:50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</row>
    <row r="216" spans="1:50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</row>
    <row r="217" spans="1:50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</row>
    <row r="218" spans="1:50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</row>
    <row r="219" spans="1:50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</row>
    <row r="220" spans="1:50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</row>
    <row r="221" spans="1:50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</row>
    <row r="222" spans="1:50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</row>
    <row r="223" spans="1:50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</row>
    <row r="224" spans="1:50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</row>
    <row r="225" spans="1:50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</row>
    <row r="226" spans="1:50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</row>
    <row r="227" spans="1:50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</row>
    <row r="228" spans="1:50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</row>
    <row r="229" spans="1:50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</row>
    <row r="230" spans="1:50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</row>
    <row r="231" spans="1:50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</row>
    <row r="232" spans="1:50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</row>
    <row r="233" spans="1:50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</row>
    <row r="234" spans="1:50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</row>
    <row r="235" spans="1:50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</row>
    <row r="236" spans="1:50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</row>
    <row r="237" spans="1:50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</row>
    <row r="238" spans="1:50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</row>
    <row r="239" spans="1:50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</row>
    <row r="240" spans="1:50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</row>
    <row r="241" spans="1:50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</row>
    <row r="242" spans="1:50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</row>
    <row r="243" spans="1:50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</row>
    <row r="244" spans="1:50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</row>
    <row r="245" spans="1:50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</row>
    <row r="246" spans="1:50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</row>
    <row r="247" spans="1:50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</row>
    <row r="248" spans="1:50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</row>
    <row r="249" spans="1:50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</row>
    <row r="250" spans="1:50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</row>
    <row r="251" spans="1:50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</row>
    <row r="252" spans="1:50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</row>
    <row r="253" spans="1:50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</row>
    <row r="254" spans="1:50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</row>
    <row r="255" spans="1:50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</row>
    <row r="256" spans="1:50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</row>
    <row r="257" spans="1:50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</row>
    <row r="258" spans="1:50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</row>
    <row r="259" spans="1:50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</row>
    <row r="260" spans="1:50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</row>
    <row r="261" spans="1:50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</row>
    <row r="262" spans="1:50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</row>
    <row r="263" spans="1:50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</row>
    <row r="264" spans="1:50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</row>
    <row r="265" spans="1:50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</row>
    <row r="266" spans="1:50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</row>
    <row r="267" spans="1:50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</row>
    <row r="268" spans="1:50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</row>
    <row r="269" spans="1:50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</row>
    <row r="270" spans="1:50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</row>
    <row r="271" spans="1:50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</row>
    <row r="272" spans="1:50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</row>
    <row r="273" spans="1:50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</row>
    <row r="274" spans="1:50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</row>
    <row r="275" spans="1:50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</row>
    <row r="276" spans="1:50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</row>
    <row r="277" spans="1:50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</row>
    <row r="278" spans="1:50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</row>
    <row r="279" spans="1:50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</row>
    <row r="280" spans="1:50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</row>
    <row r="281" spans="1:50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</row>
    <row r="282" spans="1:50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</row>
    <row r="283" spans="1:50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</row>
    <row r="284" spans="1:50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</row>
    <row r="285" spans="1:50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</row>
    <row r="286" spans="1:50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</row>
    <row r="287" spans="1:50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</row>
    <row r="288" spans="1:50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</row>
    <row r="289" spans="1:50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</row>
    <row r="290" spans="1:50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</row>
    <row r="291" spans="1:50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</row>
    <row r="292" spans="1:50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</row>
    <row r="293" spans="1:50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</row>
    <row r="294" spans="1:50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</row>
    <row r="295" spans="1:50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</row>
    <row r="296" spans="1:50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</row>
    <row r="297" spans="1:50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</row>
    <row r="298" spans="1:50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</row>
    <row r="299" spans="1:50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</row>
    <row r="300" spans="1:50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</row>
    <row r="301" spans="1:50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</row>
    <row r="302" spans="1:50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</row>
    <row r="303" spans="1:50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</row>
    <row r="304" spans="1:50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</row>
    <row r="305" spans="1:50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</row>
    <row r="306" spans="1:50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</row>
    <row r="307" spans="1:50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</row>
    <row r="308" spans="1:50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</row>
    <row r="309" spans="1:50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</row>
    <row r="310" spans="1:50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</row>
    <row r="311" spans="1:50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</row>
    <row r="312" spans="1:50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</row>
    <row r="313" spans="1:50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</row>
    <row r="314" spans="1:50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</row>
    <row r="315" spans="1:50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</row>
    <row r="316" spans="1:50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</row>
    <row r="317" spans="1:50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</row>
    <row r="318" spans="1:50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</row>
    <row r="319" spans="1:50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</row>
    <row r="320" spans="1:50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</row>
    <row r="321" spans="1:50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</row>
    <row r="322" spans="1:50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</row>
    <row r="323" spans="1:50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</row>
    <row r="324" spans="1:50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</row>
    <row r="325" spans="1:50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</row>
    <row r="326" spans="1:50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</row>
    <row r="327" spans="1:50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</row>
    <row r="328" spans="1:50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</row>
    <row r="329" spans="1:50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</row>
    <row r="330" spans="1:50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</row>
    <row r="331" spans="1:50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</row>
    <row r="332" spans="1:50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</row>
    <row r="333" spans="1:50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</row>
    <row r="334" spans="1:50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</row>
    <row r="335" spans="1:50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</row>
    <row r="336" spans="1:50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</row>
    <row r="337" spans="1:50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</row>
    <row r="338" spans="1:50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</row>
    <row r="339" spans="1:50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</row>
    <row r="340" spans="1:50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</row>
    <row r="341" spans="1:50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</row>
    <row r="342" spans="1:50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</row>
    <row r="343" spans="1:50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</row>
    <row r="344" spans="1:50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</row>
    <row r="345" spans="1:50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</row>
    <row r="346" spans="1:50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</row>
    <row r="347" spans="1:50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</row>
    <row r="348" spans="1:50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</row>
    <row r="349" spans="1:50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</row>
    <row r="350" spans="1:50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</row>
    <row r="351" spans="1:50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</row>
    <row r="352" spans="1:50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</row>
    <row r="353" spans="1:50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</row>
    <row r="354" spans="1:50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</row>
    <row r="355" spans="1:50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</row>
    <row r="356" spans="1:50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</row>
    <row r="357" spans="1:50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</row>
    <row r="358" spans="1:50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</row>
    <row r="359" spans="1:50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</row>
    <row r="360" spans="1:50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</row>
    <row r="361" spans="1:50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</row>
    <row r="362" spans="1:50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</row>
    <row r="363" spans="1:50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</row>
    <row r="364" spans="1:50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</row>
    <row r="365" spans="1:50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</row>
    <row r="366" spans="1:50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</row>
    <row r="367" spans="1:50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</row>
    <row r="368" spans="1:50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</row>
    <row r="369" spans="1:50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</row>
    <row r="370" spans="1:50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</row>
    <row r="371" spans="1:50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</row>
    <row r="372" spans="1:50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</row>
    <row r="373" spans="1:50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</row>
    <row r="374" spans="1:50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</row>
    <row r="375" spans="1:50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</row>
    <row r="376" spans="1:50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</row>
    <row r="377" spans="1:50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</row>
    <row r="378" spans="1:50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</row>
    <row r="379" spans="1:50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</row>
    <row r="380" spans="1:50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</row>
    <row r="381" spans="1:50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</row>
    <row r="382" spans="1:50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</row>
    <row r="383" spans="1:50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</row>
    <row r="384" spans="1:50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</row>
    <row r="385" spans="1:50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</row>
    <row r="386" spans="1:50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</row>
    <row r="387" spans="1:50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</row>
    <row r="388" spans="1:50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</row>
    <row r="389" spans="1:50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</row>
    <row r="390" spans="1:50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</row>
    <row r="391" spans="1:50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</row>
    <row r="392" spans="1:50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</row>
    <row r="393" spans="1:50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</row>
    <row r="394" spans="1:50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</row>
    <row r="395" spans="1:50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</row>
    <row r="396" spans="1:50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</row>
    <row r="397" spans="1:50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</row>
    <row r="398" spans="1:50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</row>
    <row r="399" spans="1:50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</row>
    <row r="400" spans="1:50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</row>
    <row r="401" spans="1:50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</row>
    <row r="402" spans="1:50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</row>
    <row r="403" spans="1:50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</row>
    <row r="404" spans="1:50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</row>
    <row r="405" spans="1:50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</row>
    <row r="406" spans="1:50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</row>
    <row r="407" spans="1:50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</row>
    <row r="408" spans="1:50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</row>
    <row r="409" spans="1:50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</row>
    <row r="410" spans="1:50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</row>
    <row r="411" spans="1:50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</row>
    <row r="412" spans="1:50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</row>
    <row r="413" spans="1:50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</row>
    <row r="414" spans="1:50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</row>
    <row r="415" spans="1:50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</row>
    <row r="416" spans="1:50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</row>
    <row r="417" spans="1:50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</row>
    <row r="418" spans="1:50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</row>
    <row r="419" spans="1:50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</row>
    <row r="420" spans="1:50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</row>
    <row r="421" spans="1:50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</row>
    <row r="422" spans="1:50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</row>
    <row r="423" spans="1:50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</row>
    <row r="424" spans="1:50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</row>
    <row r="425" spans="1:50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</row>
    <row r="426" spans="1:50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</row>
    <row r="427" spans="1:50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</row>
    <row r="428" spans="1:50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</row>
    <row r="429" spans="1:50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</row>
    <row r="430" spans="1:50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</row>
    <row r="431" spans="1:50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</row>
    <row r="432" spans="1:50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</row>
    <row r="433" spans="1:50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</row>
    <row r="434" spans="1:50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</row>
    <row r="435" spans="1:50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</row>
    <row r="436" spans="1:50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</row>
    <row r="437" spans="1:50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</row>
    <row r="438" spans="1:50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</row>
    <row r="439" spans="1:50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</row>
    <row r="440" spans="1:50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</row>
    <row r="441" spans="1:50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</row>
    <row r="442" spans="1:50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</row>
    <row r="443" spans="1:50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</row>
    <row r="444" spans="1:50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</row>
    <row r="445" spans="1:50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</row>
    <row r="446" spans="1:50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</row>
    <row r="447" spans="1:50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</row>
    <row r="448" spans="1:50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</row>
    <row r="449" spans="1:50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</row>
    <row r="450" spans="1:50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</row>
    <row r="451" spans="1:50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</row>
    <row r="452" spans="1:50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</row>
    <row r="453" spans="1:50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</row>
    <row r="454" spans="1:50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</row>
    <row r="455" spans="1:50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</row>
    <row r="456" spans="1:50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</row>
    <row r="457" spans="1:50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</row>
    <row r="458" spans="1:50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</row>
    <row r="459" spans="1:50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</row>
    <row r="460" spans="1:50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</row>
    <row r="461" spans="1:50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</row>
    <row r="462" spans="1:50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</row>
    <row r="463" spans="1:50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</row>
    <row r="464" spans="1:50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</row>
    <row r="465" spans="1:50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</row>
    <row r="466" spans="1:50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</row>
    <row r="467" spans="1:50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</row>
    <row r="468" spans="1:50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</row>
    <row r="469" spans="1:50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</row>
    <row r="470" spans="1:50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</row>
    <row r="471" spans="1:50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</row>
    <row r="472" spans="1:50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</row>
    <row r="473" spans="1:50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</row>
    <row r="474" spans="1:50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</row>
    <row r="475" spans="1:50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</row>
    <row r="476" spans="1:50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</row>
    <row r="477" spans="1:50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</row>
    <row r="478" spans="1:50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</row>
    <row r="479" spans="1:50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</row>
    <row r="480" spans="1:50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</row>
    <row r="481" spans="1:50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</row>
    <row r="482" spans="1:50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</row>
    <row r="483" spans="1:50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</row>
    <row r="484" spans="1:50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</row>
    <row r="485" spans="1:50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</row>
    <row r="486" spans="1:50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</row>
    <row r="487" spans="1:50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</row>
    <row r="488" spans="1:50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</row>
    <row r="489" spans="1:50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</row>
    <row r="490" spans="1:50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</row>
    <row r="491" spans="1:50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</row>
    <row r="492" spans="1:50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</row>
    <row r="493" spans="1:50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</row>
    <row r="494" spans="1:50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</row>
    <row r="495" spans="1:50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</row>
    <row r="496" spans="1:50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</row>
    <row r="497" spans="1:50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</row>
    <row r="498" spans="1:50" x14ac:dyDescent="0.25">
      <c r="A498" s="14"/>
      <c r="B498" s="14"/>
      <c r="C498" s="14"/>
      <c r="D498" s="14"/>
      <c r="E498" s="14"/>
      <c r="F498" s="14"/>
      <c r="G498" s="7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</row>
    <row r="499" spans="1:50" x14ac:dyDescent="0.25">
      <c r="A499" s="14"/>
      <c r="B499" s="14"/>
      <c r="C499" s="14"/>
      <c r="D499" s="14"/>
      <c r="E499" s="14"/>
      <c r="F499" s="14"/>
      <c r="G499" s="7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</row>
  </sheetData>
  <autoFilter ref="A3:AH37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2025-10-13T13:43:10Z</dcterms:created>
  <dcterms:modified xsi:type="dcterms:W3CDTF">2025-10-14T10:15:15Z</dcterms:modified>
</cp:coreProperties>
</file>