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FB7761C-16A6-4E00-A3F3-9FB6C5EB51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09" i="1" l="1"/>
  <c r="X498" i="1"/>
  <c r="X497" i="1"/>
  <c r="BO496" i="1"/>
  <c r="BM496" i="1"/>
  <c r="Y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Y472" i="1" s="1"/>
  <c r="P468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N435" i="1"/>
  <c r="BM435" i="1"/>
  <c r="Z435" i="1"/>
  <c r="Y435" i="1"/>
  <c r="BP435" i="1" s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426" i="1" s="1"/>
  <c r="P424" i="1"/>
  <c r="X421" i="1"/>
  <c r="Y420" i="1"/>
  <c r="X420" i="1"/>
  <c r="BP419" i="1"/>
  <c r="BO419" i="1"/>
  <c r="BN419" i="1"/>
  <c r="BM419" i="1"/>
  <c r="Z419" i="1"/>
  <c r="Z420" i="1" s="1"/>
  <c r="Y419" i="1"/>
  <c r="X509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09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Y255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Y237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Y167" i="1" s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H509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Y63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3" i="1" s="1"/>
  <c r="BO22" i="1"/>
  <c r="BM22" i="1"/>
  <c r="X500" i="1" s="1"/>
  <c r="Y22" i="1"/>
  <c r="P22" i="1"/>
  <c r="H10" i="1"/>
  <c r="A9" i="1"/>
  <c r="D7" i="1"/>
  <c r="Q6" i="1"/>
  <c r="P2" i="1"/>
  <c r="BP28" i="1" l="1"/>
  <c r="BN28" i="1"/>
  <c r="Z28" i="1"/>
  <c r="BP42" i="1"/>
  <c r="BN42" i="1"/>
  <c r="Z42" i="1"/>
  <c r="Y44" i="1"/>
  <c r="Y58" i="1"/>
  <c r="BP51" i="1"/>
  <c r="BN51" i="1"/>
  <c r="Z51" i="1"/>
  <c r="D509" i="1"/>
  <c r="BP55" i="1"/>
  <c r="BN55" i="1"/>
  <c r="Z55" i="1"/>
  <c r="BP67" i="1"/>
  <c r="BN67" i="1"/>
  <c r="Z67" i="1"/>
  <c r="BP88" i="1"/>
  <c r="BN88" i="1"/>
  <c r="Z88" i="1"/>
  <c r="BP102" i="1"/>
  <c r="BN102" i="1"/>
  <c r="Z102" i="1"/>
  <c r="BP163" i="1"/>
  <c r="BN163" i="1"/>
  <c r="Z163" i="1"/>
  <c r="F10" i="1"/>
  <c r="J9" i="1"/>
  <c r="F9" i="1"/>
  <c r="A10" i="1"/>
  <c r="Y47" i="1"/>
  <c r="BP46" i="1"/>
  <c r="BN46" i="1"/>
  <c r="Z46" i="1"/>
  <c r="Z47" i="1" s="1"/>
  <c r="Y48" i="1"/>
  <c r="Z69" i="1"/>
  <c r="BP75" i="1"/>
  <c r="BN75" i="1"/>
  <c r="Z75" i="1"/>
  <c r="Y90" i="1"/>
  <c r="BP93" i="1"/>
  <c r="BN93" i="1"/>
  <c r="Z93" i="1"/>
  <c r="Z96" i="1" s="1"/>
  <c r="BP114" i="1"/>
  <c r="BN114" i="1"/>
  <c r="Z114" i="1"/>
  <c r="Z117" i="1" s="1"/>
  <c r="BP131" i="1"/>
  <c r="BN131" i="1"/>
  <c r="Z131" i="1"/>
  <c r="Z132" i="1" s="1"/>
  <c r="Y138" i="1"/>
  <c r="BP135" i="1"/>
  <c r="BN135" i="1"/>
  <c r="Z135" i="1"/>
  <c r="Z137" i="1" s="1"/>
  <c r="BP159" i="1"/>
  <c r="BN159" i="1"/>
  <c r="Z159" i="1"/>
  <c r="Z167" i="1" s="1"/>
  <c r="BP171" i="1"/>
  <c r="BN171" i="1"/>
  <c r="Z171" i="1"/>
  <c r="Z173" i="1" s="1"/>
  <c r="Y173" i="1"/>
  <c r="H9" i="1"/>
  <c r="B509" i="1"/>
  <c r="Y23" i="1"/>
  <c r="BP22" i="1"/>
  <c r="BN22" i="1"/>
  <c r="Z22" i="1"/>
  <c r="Z23" i="1" s="1"/>
  <c r="X501" i="1"/>
  <c r="X502" i="1" s="1"/>
  <c r="Y24" i="1"/>
  <c r="Y31" i="1"/>
  <c r="BP26" i="1"/>
  <c r="BN26" i="1"/>
  <c r="Z26" i="1"/>
  <c r="BP30" i="1"/>
  <c r="BN30" i="1"/>
  <c r="Z30" i="1"/>
  <c r="Y32" i="1"/>
  <c r="Y35" i="1"/>
  <c r="BP34" i="1"/>
  <c r="BN34" i="1"/>
  <c r="Z34" i="1"/>
  <c r="Z35" i="1" s="1"/>
  <c r="Y36" i="1"/>
  <c r="C509" i="1"/>
  <c r="Y43" i="1"/>
  <c r="BP40" i="1"/>
  <c r="BN40" i="1"/>
  <c r="Z40" i="1"/>
  <c r="Z43" i="1" s="1"/>
  <c r="BP53" i="1"/>
  <c r="BN53" i="1"/>
  <c r="Z53" i="1"/>
  <c r="Y57" i="1"/>
  <c r="Z63" i="1"/>
  <c r="BP61" i="1"/>
  <c r="BN61" i="1"/>
  <c r="Z61" i="1"/>
  <c r="Y70" i="1"/>
  <c r="Y69" i="1"/>
  <c r="Z77" i="1"/>
  <c r="BP73" i="1"/>
  <c r="BN73" i="1"/>
  <c r="Z73" i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F509" i="1"/>
  <c r="Y105" i="1"/>
  <c r="BP100" i="1"/>
  <c r="BN100" i="1"/>
  <c r="Z100" i="1"/>
  <c r="Z104" i="1" s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84" i="1"/>
  <c r="Y188" i="1"/>
  <c r="Y200" i="1"/>
  <c r="Y212" i="1"/>
  <c r="Y216" i="1"/>
  <c r="Y229" i="1"/>
  <c r="Y238" i="1"/>
  <c r="Y245" i="1"/>
  <c r="Y254" i="1"/>
  <c r="Y263" i="1"/>
  <c r="Y270" i="1"/>
  <c r="P509" i="1"/>
  <c r="Y274" i="1"/>
  <c r="BP273" i="1"/>
  <c r="Y275" i="1"/>
  <c r="Y278" i="1"/>
  <c r="BP277" i="1"/>
  <c r="BN277" i="1"/>
  <c r="Z277" i="1"/>
  <c r="Z278" i="1" s="1"/>
  <c r="Y279" i="1"/>
  <c r="Y283" i="1"/>
  <c r="BP282" i="1"/>
  <c r="BN282" i="1"/>
  <c r="Z282" i="1"/>
  <c r="Z283" i="1" s="1"/>
  <c r="Y284" i="1"/>
  <c r="R509" i="1"/>
  <c r="Y294" i="1"/>
  <c r="BP287" i="1"/>
  <c r="BN287" i="1"/>
  <c r="Z287" i="1"/>
  <c r="BP291" i="1"/>
  <c r="BN291" i="1"/>
  <c r="Z291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Y331" i="1"/>
  <c r="S509" i="1"/>
  <c r="Y337" i="1"/>
  <c r="BP334" i="1"/>
  <c r="BN334" i="1"/>
  <c r="Z334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BP378" i="1"/>
  <c r="BN378" i="1"/>
  <c r="Z378" i="1"/>
  <c r="Z379" i="1" s="1"/>
  <c r="Y380" i="1"/>
  <c r="Y383" i="1"/>
  <c r="BP382" i="1"/>
  <c r="BN382" i="1"/>
  <c r="Z382" i="1"/>
  <c r="Z383" i="1" s="1"/>
  <c r="Y384" i="1"/>
  <c r="V509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4" i="1"/>
  <c r="BN434" i="1"/>
  <c r="Z434" i="1"/>
  <c r="BP471" i="1"/>
  <c r="BN471" i="1"/>
  <c r="Z471" i="1"/>
  <c r="Y473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Y492" i="1"/>
  <c r="L509" i="1"/>
  <c r="U509" i="1"/>
  <c r="X499" i="1"/>
  <c r="Y144" i="1"/>
  <c r="I509" i="1"/>
  <c r="Y156" i="1"/>
  <c r="J509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9" i="1"/>
  <c r="Z221" i="1"/>
  <c r="Z229" i="1" s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Z240" i="1"/>
  <c r="Z245" i="1" s="1"/>
  <c r="BN240" i="1"/>
  <c r="BP240" i="1"/>
  <c r="Z241" i="1"/>
  <c r="BN241" i="1"/>
  <c r="Z243" i="1"/>
  <c r="BN243" i="1"/>
  <c r="Z250" i="1"/>
  <c r="Z254" i="1" s="1"/>
  <c r="BN250" i="1"/>
  <c r="Z252" i="1"/>
  <c r="BN252" i="1"/>
  <c r="M509" i="1"/>
  <c r="Z260" i="1"/>
  <c r="Z262" i="1" s="1"/>
  <c r="BN260" i="1"/>
  <c r="Z261" i="1"/>
  <c r="BN261" i="1"/>
  <c r="Y262" i="1"/>
  <c r="Z266" i="1"/>
  <c r="BN266" i="1"/>
  <c r="BP266" i="1"/>
  <c r="Z268" i="1"/>
  <c r="BN268" i="1"/>
  <c r="Y269" i="1"/>
  <c r="Z273" i="1"/>
  <c r="Z274" i="1" s="1"/>
  <c r="BN27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Z311" i="1" s="1"/>
  <c r="Y318" i="1"/>
  <c r="Y317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Y338" i="1"/>
  <c r="T509" i="1"/>
  <c r="Y349" i="1"/>
  <c r="BP342" i="1"/>
  <c r="BN342" i="1"/>
  <c r="Z342" i="1"/>
  <c r="Z349" i="1" s="1"/>
  <c r="BP346" i="1"/>
  <c r="BN346" i="1"/>
  <c r="Z346" i="1"/>
  <c r="Y354" i="1"/>
  <c r="BP358" i="1"/>
  <c r="BN358" i="1"/>
  <c r="Z358" i="1"/>
  <c r="Z359" i="1" s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09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2" i="1" s="1"/>
  <c r="BP437" i="1"/>
  <c r="BN437" i="1"/>
  <c r="Z437" i="1"/>
  <c r="BP441" i="1"/>
  <c r="BN441" i="1"/>
  <c r="Z441" i="1"/>
  <c r="Y443" i="1"/>
  <c r="Y448" i="1"/>
  <c r="BP445" i="1"/>
  <c r="BN445" i="1"/>
  <c r="Z445" i="1"/>
  <c r="Y449" i="1"/>
  <c r="BP453" i="1"/>
  <c r="BN453" i="1"/>
  <c r="Z453" i="1"/>
  <c r="Y457" i="1"/>
  <c r="BP461" i="1"/>
  <c r="BN461" i="1"/>
  <c r="Z461" i="1"/>
  <c r="Z463" i="1" s="1"/>
  <c r="Y463" i="1"/>
  <c r="Q509" i="1"/>
  <c r="Y421" i="1"/>
  <c r="Z509" i="1"/>
  <c r="Y442" i="1"/>
  <c r="BP439" i="1"/>
  <c r="BN439" i="1"/>
  <c r="Z439" i="1"/>
  <c r="BP447" i="1"/>
  <c r="BN447" i="1"/>
  <c r="Z447" i="1"/>
  <c r="Y458" i="1"/>
  <c r="BP451" i="1"/>
  <c r="BN451" i="1"/>
  <c r="Z451" i="1"/>
  <c r="BP455" i="1"/>
  <c r="BN455" i="1"/>
  <c r="Z455" i="1"/>
  <c r="Y464" i="1"/>
  <c r="BP469" i="1"/>
  <c r="BN469" i="1"/>
  <c r="Z469" i="1"/>
  <c r="Z472" i="1" s="1"/>
  <c r="BP476" i="1"/>
  <c r="BN476" i="1"/>
  <c r="Z476" i="1"/>
  <c r="Y483" i="1"/>
  <c r="AB509" i="1"/>
  <c r="Y497" i="1"/>
  <c r="BP496" i="1"/>
  <c r="BN496" i="1"/>
  <c r="Z496" i="1"/>
  <c r="Z497" i="1" s="1"/>
  <c r="Y498" i="1"/>
  <c r="AA509" i="1"/>
  <c r="Z457" i="1" l="1"/>
  <c r="Z448" i="1"/>
  <c r="Z324" i="1"/>
  <c r="Z269" i="1"/>
  <c r="Z211" i="1"/>
  <c r="Z337" i="1"/>
  <c r="Z293" i="1"/>
  <c r="Z31" i="1"/>
  <c r="Y499" i="1"/>
  <c r="Y501" i="1"/>
  <c r="Z57" i="1"/>
  <c r="Z504" i="1" s="1"/>
  <c r="Z478" i="1"/>
  <c r="Z398" i="1"/>
  <c r="Y500" i="1"/>
  <c r="Y502" i="1" s="1"/>
  <c r="Y503" i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<sst xmlns="http://schemas.openxmlformats.org/spreadsheetml/2006/main" count="2185" uniqueCount="791">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</sst>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6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100</v>
      </c>
      <c r="Y52" s="546">
        <f t="shared" si="0"/>
        <v>108</v>
      </c>
      <c r="Z52" s="36">
        <f>IFERROR(IF(Y52=0,"",ROUNDUP(Y52/H52,0)*0.01898),"")</f>
        <v>0.1898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104.02777777777777</v>
      </c>
      <c r="BN52" s="64">
        <f t="shared" si="2"/>
        <v>112.34999999999998</v>
      </c>
      <c r="BO52" s="64">
        <f t="shared" si="3"/>
        <v>0.14467592592592593</v>
      </c>
      <c r="BP52" s="64">
        <f t="shared" si="4"/>
        <v>0.15625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9.2592592592592595</v>
      </c>
      <c r="Y57" s="547">
        <f>IFERROR(Y51/H51,"0")+IFERROR(Y52/H52,"0")+IFERROR(Y53/H53,"0")+IFERROR(Y54/H54,"0")+IFERROR(Y55/H55,"0")+IFERROR(Y56/H56,"0")</f>
        <v>10</v>
      </c>
      <c r="Z57" s="547">
        <f>IFERROR(IF(Z51="",0,Z51),"0")+IFERROR(IF(Z52="",0,Z52),"0")+IFERROR(IF(Z53="",0,Z53),"0")+IFERROR(IF(Z54="",0,Z54),"0")+IFERROR(IF(Z55="",0,Z55),"0")+IFERROR(IF(Z56="",0,Z56),"0")</f>
        <v>0.1898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100</v>
      </c>
      <c r="Y58" s="547">
        <f>IFERROR(SUM(Y51:Y56),"0")</f>
        <v>108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70</v>
      </c>
      <c r="Y251" s="546">
        <f>IFERROR(IF(X251="",0,CEILING((X251/$H251),1)*$H251),"")</f>
        <v>75.600000000000009</v>
      </c>
      <c r="Z251" s="36">
        <f>IFERROR(IF(Y251=0,"",ROUNDUP(Y251/H251,0)*0.01898),"")</f>
        <v>0.13286000000000001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72.819444444444429</v>
      </c>
      <c r="BN251" s="64">
        <f>IFERROR(Y251*I251/H251,"0")</f>
        <v>78.64500000000001</v>
      </c>
      <c r="BO251" s="64">
        <f>IFERROR(1/J251*(X251/H251),"0")</f>
        <v>0.10127314814814814</v>
      </c>
      <c r="BP251" s="64">
        <f>IFERROR(1/J251*(Y251/H251),"0")</f>
        <v>0.109375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6.481481481481481</v>
      </c>
      <c r="Y254" s="547">
        <f>IFERROR(Y249/H249,"0")+IFERROR(Y250/H250,"0")+IFERROR(Y251/H251,"0")+IFERROR(Y252/H252,"0")+IFERROR(Y253/H253,"0")</f>
        <v>7</v>
      </c>
      <c r="Z254" s="547">
        <f>IFERROR(IF(Z249="",0,Z249),"0")+IFERROR(IF(Z250="",0,Z250),"0")+IFERROR(IF(Z251="",0,Z251),"0")+IFERROR(IF(Z252="",0,Z252),"0")+IFERROR(IF(Z253="",0,Z253),"0")</f>
        <v>0.13286000000000001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70</v>
      </c>
      <c r="Y255" s="547">
        <f>IFERROR(SUM(Y249:Y253),"0")</f>
        <v>75.600000000000009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20</v>
      </c>
      <c r="Y288" s="546">
        <f t="shared" si="27"/>
        <v>21.6</v>
      </c>
      <c r="Z288" s="36">
        <f>IFERROR(IF(Y288=0,"",ROUNDUP(Y288/H288,0)*0.01898),"")</f>
        <v>3.7960000000000001E-2</v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20.805555555555554</v>
      </c>
      <c r="BN288" s="64">
        <f t="shared" si="29"/>
        <v>22.47</v>
      </c>
      <c r="BO288" s="64">
        <f t="shared" si="30"/>
        <v>2.8935185185185182E-2</v>
      </c>
      <c r="BP288" s="64">
        <f t="shared" si="31"/>
        <v>3.125E-2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50</v>
      </c>
      <c r="Y289" s="546">
        <f t="shared" si="27"/>
        <v>54</v>
      </c>
      <c r="Z289" s="36">
        <f>IFERROR(IF(Y289=0,"",ROUNDUP(Y289/H289,0)*0.01898),"")</f>
        <v>9.4899999999999998E-2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52.013888888888886</v>
      </c>
      <c r="BN289" s="64">
        <f t="shared" si="29"/>
        <v>56.17499999999999</v>
      </c>
      <c r="BO289" s="64">
        <f t="shared" si="30"/>
        <v>7.2337962962962965E-2</v>
      </c>
      <c r="BP289" s="64">
        <f t="shared" si="31"/>
        <v>7.8125E-2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6.481481481481481</v>
      </c>
      <c r="Y293" s="547">
        <f>IFERROR(Y287/H287,"0")+IFERROR(Y288/H288,"0")+IFERROR(Y289/H289,"0")+IFERROR(Y290/H290,"0")+IFERROR(Y291/H291,"0")+IFERROR(Y292/H292,"0")</f>
        <v>7</v>
      </c>
      <c r="Z293" s="547">
        <f>IFERROR(IF(Z287="",0,Z287),"0")+IFERROR(IF(Z288="",0,Z288),"0")+IFERROR(IF(Z289="",0,Z289),"0")+IFERROR(IF(Z290="",0,Z290),"0")+IFERROR(IF(Z291="",0,Z291),"0")+IFERROR(IF(Z292="",0,Z292),"0")</f>
        <v>0.13286000000000001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70</v>
      </c>
      <c r="Y294" s="547">
        <f>IFERROR(SUM(Y287:Y292),"0")</f>
        <v>75.599999999999994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50</v>
      </c>
      <c r="Y297" s="546">
        <f t="shared" si="32"/>
        <v>50.400000000000006</v>
      </c>
      <c r="Z297" s="36">
        <f>IFERROR(IF(Y297=0,"",ROUNDUP(Y297/H297,0)*0.00902),"")</f>
        <v>0.10824</v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53.214285714285715</v>
      </c>
      <c r="BN297" s="64">
        <f t="shared" si="34"/>
        <v>53.64</v>
      </c>
      <c r="BO297" s="64">
        <f t="shared" si="35"/>
        <v>9.0187590187590191E-2</v>
      </c>
      <c r="BP297" s="64">
        <f t="shared" si="36"/>
        <v>9.0909090909090912E-2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11.904761904761905</v>
      </c>
      <c r="Y303" s="547">
        <f>IFERROR(Y296/H296,"0")+IFERROR(Y297/H297,"0")+IFERROR(Y298/H298,"0")+IFERROR(Y299/H299,"0")+IFERROR(Y300/H300,"0")+IFERROR(Y301/H301,"0")+IFERROR(Y302/H302,"0")</f>
        <v>12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0.10824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50</v>
      </c>
      <c r="Y304" s="547">
        <f>IFERROR(SUM(Y296:Y302),"0")</f>
        <v>50.400000000000006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140</v>
      </c>
      <c r="Y306" s="546">
        <f>IFERROR(IF(X306="",0,CEILING((X306/$H306),1)*$H306),"")</f>
        <v>140.4</v>
      </c>
      <c r="Z306" s="36">
        <f>IFERROR(IF(Y306=0,"",ROUNDUP(Y306/H306,0)*0.01898),"")</f>
        <v>0.34164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149.20769230769233</v>
      </c>
      <c r="BN306" s="64">
        <f>IFERROR(Y306*I306/H306,"0")</f>
        <v>149.63400000000001</v>
      </c>
      <c r="BO306" s="64">
        <f>IFERROR(1/J306*(X306/H306),"0")</f>
        <v>0.28044871794871795</v>
      </c>
      <c r="BP306" s="64">
        <f>IFERROR(1/J306*(Y306/H306),"0")</f>
        <v>0.28125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17.948717948717949</v>
      </c>
      <c r="Y311" s="547">
        <f>IFERROR(Y306/H306,"0")+IFERROR(Y307/H307,"0")+IFERROR(Y308/H308,"0")+IFERROR(Y309/H309,"0")+IFERROR(Y310/H310,"0")</f>
        <v>18</v>
      </c>
      <c r="Z311" s="547">
        <f>IFERROR(IF(Z306="",0,Z306),"0")+IFERROR(IF(Z307="",0,Z307),"0")+IFERROR(IF(Z308="",0,Z308),"0")+IFERROR(IF(Z309="",0,Z309),"0")+IFERROR(IF(Z310="",0,Z310),"0")</f>
        <v>0.34164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140</v>
      </c>
      <c r="Y312" s="547">
        <f>IFERROR(SUM(Y306:Y310),"0")</f>
        <v>140.4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0</v>
      </c>
      <c r="Y342" s="546">
        <f t="shared" ref="Y342:Y348" si="37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0</v>
      </c>
      <c r="BN342" s="64">
        <f t="shared" ref="BN342:BN348" si="39">IFERROR(Y342*I342/H342,"0")</f>
        <v>0</v>
      </c>
      <c r="BO342" s="64">
        <f t="shared" ref="BO342:BO348" si="40">IFERROR(1/J342*(X342/H342),"0")</f>
        <v>0</v>
      </c>
      <c r="BP342" s="64">
        <f t="shared" ref="BP342:BP348" si="41">IFERROR(1/J342*(Y342/H342),"0")</f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60</v>
      </c>
      <c r="Y343" s="546">
        <f t="shared" si="37"/>
        <v>60</v>
      </c>
      <c r="Z343" s="36">
        <f>IFERROR(IF(Y343=0,"",ROUNDUP(Y343/H343,0)*0.02175),"")</f>
        <v>8.6999999999999994E-2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61.92</v>
      </c>
      <c r="BN343" s="64">
        <f t="shared" si="39"/>
        <v>61.92</v>
      </c>
      <c r="BO343" s="64">
        <f t="shared" si="40"/>
        <v>8.3333333333333329E-2</v>
      </c>
      <c r="BP343" s="64">
        <f t="shared" si="41"/>
        <v>8.3333333333333329E-2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200</v>
      </c>
      <c r="Y344" s="546">
        <f t="shared" si="37"/>
        <v>210</v>
      </c>
      <c r="Z344" s="36">
        <f>IFERROR(IF(Y344=0,"",ROUNDUP(Y344/H344,0)*0.02175),"")</f>
        <v>0.30449999999999999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206.4</v>
      </c>
      <c r="BN344" s="64">
        <f t="shared" si="39"/>
        <v>216.72</v>
      </c>
      <c r="BO344" s="64">
        <f t="shared" si="40"/>
        <v>0.27777777777777779</v>
      </c>
      <c r="BP344" s="64">
        <f t="shared" si="41"/>
        <v>0.29166666666666663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17.333333333333336</v>
      </c>
      <c r="Y349" s="547">
        <f>IFERROR(Y342/H342,"0")+IFERROR(Y343/H343,"0")+IFERROR(Y344/H344,"0")+IFERROR(Y345/H345,"0")+IFERROR(Y346/H346,"0")+IFERROR(Y347/H347,"0")+IFERROR(Y348/H348,"0")</f>
        <v>18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0.39149999999999996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260</v>
      </c>
      <c r="Y350" s="547">
        <f>IFERROR(SUM(Y342:Y348),"0")</f>
        <v>270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0</v>
      </c>
      <c r="Y377" s="54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0</v>
      </c>
      <c r="Y379" s="547">
        <f>IFERROR(Y377/H377,"0")+IFERROR(Y378/H378,"0")</f>
        <v>0</v>
      </c>
      <c r="Z379" s="547">
        <f>IFERROR(IF(Z377="",0,Z377),"0")+IFERROR(IF(Z378="",0,Z378),"0")</f>
        <v>0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0</v>
      </c>
      <c r="Y380" s="547">
        <f>IFERROR(SUM(Y377:Y378),"0")</f>
        <v>0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0</v>
      </c>
      <c r="Y432" s="546">
        <f t="shared" si="48"/>
        <v>0</v>
      </c>
      <c r="Z432" s="36" t="str">
        <f t="shared" si="49"/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0</v>
      </c>
      <c r="Y435" s="546">
        <f t="shared" si="48"/>
        <v>0</v>
      </c>
      <c r="Z435" s="36" t="str">
        <f t="shared" si="4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0</v>
      </c>
      <c r="Y443" s="547">
        <f>IFERROR(SUM(Y430:Y441),"0")</f>
        <v>0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0</v>
      </c>
      <c r="Y451" s="546">
        <f t="shared" ref="Y451:Y456" si="54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0</v>
      </c>
      <c r="BN451" s="64">
        <f t="shared" ref="BN451:BN456" si="56">IFERROR(Y451*I451/H451,"0")</f>
        <v>0</v>
      </c>
      <c r="BO451" s="64">
        <f t="shared" ref="BO451:BO456" si="57">IFERROR(1/J451*(X451/H451),"0")</f>
        <v>0</v>
      </c>
      <c r="BP451" s="64">
        <f t="shared" ref="BP451:BP456" si="58">IFERROR(1/J451*(Y451/H451),"0")</f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0</v>
      </c>
      <c r="Y452" s="546">
        <f t="shared" si="54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0</v>
      </c>
      <c r="Y453" s="546">
        <f t="shared" si="54"/>
        <v>0</v>
      </c>
      <c r="Z453" s="36" t="str">
        <f>IFERROR(IF(Y453=0,"",ROUNDUP(Y453/H453,0)*0.01196),"")</f>
        <v/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0</v>
      </c>
      <c r="Y457" s="547">
        <f>IFERROR(Y451/H451,"0")+IFERROR(Y452/H452,"0")+IFERROR(Y453/H453,"0")+IFERROR(Y454/H454,"0")+IFERROR(Y455/H455,"0")+IFERROR(Y456/H456,"0")</f>
        <v>0</v>
      </c>
      <c r="Z457" s="547">
        <f>IFERROR(IF(Z451="",0,Z451),"0")+IFERROR(IF(Z452="",0,Z452),"0")+IFERROR(IF(Z453="",0,Z453),"0")+IFERROR(IF(Z454="",0,Z454),"0")+IFERROR(IF(Z455="",0,Z455),"0")+IFERROR(IF(Z456="",0,Z456),"0")</f>
        <v>0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0</v>
      </c>
      <c r="Y458" s="547">
        <f>IFERROR(SUM(Y451:Y456),"0")</f>
        <v>0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690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720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720.40864468864459</v>
      </c>
      <c r="Y500" s="547">
        <f>IFERROR(SUM(BN22:BN496),"0")</f>
        <v>751.55399999999997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2</v>
      </c>
      <c r="Y501" s="38">
        <f>ROUNDUP(SUM(BP22:BP496),0)</f>
        <v>2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770.40864468864459</v>
      </c>
      <c r="Y502" s="547">
        <f>GrossWeightTotalR+PalletQtyTotalR*25</f>
        <v>801.55399999999997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69.409035409035411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72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1.2968999999999999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0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108</v>
      </c>
      <c r="E509" s="46">
        <f>IFERROR(Y86*1,"0")+IFERROR(Y87*1,"0")+IFERROR(Y88*1,"0")+IFERROR(Y92*1,"0")+IFERROR(Y93*1,"0")+IFERROR(Y94*1,"0")+IFERROR(Y95*1,"0")</f>
        <v>0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75.600000000000009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266.39999999999998</v>
      </c>
      <c r="S509" s="46">
        <f>IFERROR(Y334*1,"0")+IFERROR(Y335*1,"0")+IFERROR(Y336*1,"0")</f>
        <v>0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270</v>
      </c>
      <c r="U509" s="46">
        <f>IFERROR(Y367*1,"0")+IFERROR(Y368*1,"0")+IFERROR(Y369*1,"0")+IFERROR(Y373*1,"0")+IFERROR(Y377*1,"0")+IFERROR(Y378*1,"0")+IFERROR(Y382*1,"0")</f>
        <v>0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0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2025-10-14T10:05:38Z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