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Ташкент\2025\09,25\08,09,25 Ост КИ Ташкент\"/>
    </mc:Choice>
  </mc:AlternateContent>
  <xr:revisionPtr revIDLastSave="0" documentId="13_ncr:1_{9B151BF5-8CBB-4180-BAEC-0C595A15FB9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Sheet!$A$3:$AH$36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5" i="1" l="1"/>
  <c r="R26" i="1"/>
  <c r="R27" i="1"/>
  <c r="R28" i="1"/>
  <c r="R29" i="1"/>
  <c r="R30" i="1"/>
  <c r="R31" i="1"/>
  <c r="R32" i="1"/>
  <c r="R33" i="1"/>
  <c r="R34" i="1"/>
  <c r="R35" i="1"/>
  <c r="R36" i="1"/>
  <c r="R24" i="1"/>
  <c r="Q7" i="1" l="1"/>
  <c r="Q8" i="1"/>
  <c r="Q9" i="1"/>
  <c r="Q10" i="1"/>
  <c r="Q11" i="1"/>
  <c r="Q12" i="1"/>
  <c r="V12" i="1" s="1"/>
  <c r="Q13" i="1"/>
  <c r="Q14" i="1"/>
  <c r="Q15" i="1"/>
  <c r="V15" i="1" s="1"/>
  <c r="Q16" i="1"/>
  <c r="V16" i="1" s="1"/>
  <c r="Q17" i="1"/>
  <c r="Q18" i="1"/>
  <c r="Q19" i="1"/>
  <c r="Q20" i="1"/>
  <c r="V20" i="1" s="1"/>
  <c r="Q21" i="1"/>
  <c r="Q22" i="1"/>
  <c r="Q23" i="1"/>
  <c r="Q24" i="1"/>
  <c r="U24" i="1" s="1"/>
  <c r="Q25" i="1"/>
  <c r="U25" i="1" s="1"/>
  <c r="Q26" i="1"/>
  <c r="U26" i="1" s="1"/>
  <c r="Q27" i="1"/>
  <c r="U27" i="1" s="1"/>
  <c r="Q28" i="1"/>
  <c r="U28" i="1" s="1"/>
  <c r="Q29" i="1"/>
  <c r="U29" i="1" s="1"/>
  <c r="Q30" i="1"/>
  <c r="U30" i="1" s="1"/>
  <c r="Q31" i="1"/>
  <c r="U31" i="1" s="1"/>
  <c r="Q32" i="1"/>
  <c r="U32" i="1" s="1"/>
  <c r="Q33" i="1"/>
  <c r="U33" i="1" s="1"/>
  <c r="Q34" i="1"/>
  <c r="U34" i="1" s="1"/>
  <c r="Q35" i="1"/>
  <c r="U35" i="1" s="1"/>
  <c r="Q36" i="1"/>
  <c r="U36" i="1" s="1"/>
  <c r="Q6" i="1"/>
  <c r="V6" i="1" s="1"/>
  <c r="AH36" i="1"/>
  <c r="L36" i="1"/>
  <c r="AH35" i="1"/>
  <c r="L35" i="1"/>
  <c r="AH34" i="1"/>
  <c r="L34" i="1"/>
  <c r="AH33" i="1"/>
  <c r="L33" i="1"/>
  <c r="AH32" i="1"/>
  <c r="L32" i="1"/>
  <c r="AH31" i="1"/>
  <c r="L31" i="1"/>
  <c r="AH30" i="1"/>
  <c r="L30" i="1"/>
  <c r="AH29" i="1"/>
  <c r="L29" i="1"/>
  <c r="AH28" i="1"/>
  <c r="L28" i="1"/>
  <c r="AH27" i="1"/>
  <c r="L27" i="1"/>
  <c r="AH26" i="1"/>
  <c r="L26" i="1"/>
  <c r="AH25" i="1"/>
  <c r="L25" i="1"/>
  <c r="AH24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V35" i="1" l="1"/>
  <c r="V31" i="1"/>
  <c r="V27" i="1"/>
  <c r="V23" i="1"/>
  <c r="V7" i="1"/>
  <c r="L5" i="1"/>
  <c r="V33" i="1"/>
  <c r="V29" i="1"/>
  <c r="V25" i="1"/>
  <c r="V19" i="1"/>
  <c r="V11" i="1"/>
  <c r="U23" i="1"/>
  <c r="AH23" i="1"/>
  <c r="U21" i="1"/>
  <c r="AH21" i="1"/>
  <c r="U19" i="1"/>
  <c r="AH19" i="1"/>
  <c r="U17" i="1"/>
  <c r="AH17" i="1"/>
  <c r="U15" i="1"/>
  <c r="AH15" i="1"/>
  <c r="U13" i="1"/>
  <c r="AH13" i="1"/>
  <c r="U11" i="1"/>
  <c r="AH11" i="1"/>
  <c r="U9" i="1"/>
  <c r="AH9" i="1"/>
  <c r="U7" i="1"/>
  <c r="AH7" i="1"/>
  <c r="U22" i="1"/>
  <c r="AH22" i="1"/>
  <c r="U18" i="1"/>
  <c r="AH18" i="1"/>
  <c r="U14" i="1"/>
  <c r="AH14" i="1"/>
  <c r="U10" i="1"/>
  <c r="AH10" i="1"/>
  <c r="Q5" i="1"/>
  <c r="V36" i="1"/>
  <c r="V34" i="1"/>
  <c r="V32" i="1"/>
  <c r="V30" i="1"/>
  <c r="V28" i="1"/>
  <c r="V26" i="1"/>
  <c r="V24" i="1"/>
  <c r="V22" i="1"/>
  <c r="V18" i="1"/>
  <c r="V14" i="1"/>
  <c r="V10" i="1"/>
  <c r="V21" i="1"/>
  <c r="V17" i="1"/>
  <c r="V13" i="1"/>
  <c r="V9" i="1"/>
  <c r="V8" i="1"/>
  <c r="U6" i="1" l="1"/>
  <c r="AH6" i="1"/>
  <c r="U8" i="1"/>
  <c r="AH8" i="1"/>
  <c r="U16" i="1"/>
  <c r="AH16" i="1"/>
  <c r="R5" i="1"/>
  <c r="U12" i="1"/>
  <c r="AH12" i="1"/>
  <c r="U20" i="1"/>
  <c r="AH20" i="1"/>
  <c r="AH5" i="1" l="1"/>
</calcChain>
</file>

<file path=xl/sharedStrings.xml><?xml version="1.0" encoding="utf-8"?>
<sst xmlns="http://schemas.openxmlformats.org/spreadsheetml/2006/main" count="144" uniqueCount="75">
  <si>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</si>
  <si>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</si>
  <si>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</si>
  <si>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</si>
  <si>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</si>
  <si>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</si>
  <si>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</si>
  <si>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</si>
  <si>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</si>
  <si>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</si>
  <si>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</si>
  <si>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</si>
  <si>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</si>
  <si>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</si>
  <si>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</si>
  <si>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</si>
  <si>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</si>
  <si>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</si>
  <si>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</si>
  <si>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</si>
  <si>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</si>
  <si>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</si>
  <si>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</si>
  <si>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02,09,</t>
  </si>
  <si>
    <t>09,09,</t>
  </si>
  <si>
    <t>08,09,</t>
  </si>
  <si>
    <t>01,09,</t>
  </si>
  <si>
    <t>25,08,</t>
  </si>
  <si>
    <t>18,08,</t>
  </si>
  <si>
    <t>11,08,</t>
  </si>
  <si>
    <t>04,08,</t>
  </si>
  <si>
    <t>28,07,</t>
  </si>
  <si>
    <t>21,07,</t>
  </si>
  <si>
    <t>14,07,</t>
  </si>
  <si>
    <t>07,07,</t>
  </si>
  <si>
    <t>30,06,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</si>
  <si>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</si>
  <si>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</si>
  <si>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</si>
  <si>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</si>
  <si>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</si>
  <si>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</si>
  <si>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</si>
  <si>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6072 ЭКСТРА Папа может вар п/о 0.4кг_UZ</t>
  </si>
  <si>
    <t>необходимо увеличить продажи!!!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</si>
  <si>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</si>
  <si>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</si>
  <si>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</si>
  <si>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</si>
  <si>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</si>
  <si>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</si>
  <si>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</si>
  <si>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</si>
  <si>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6346 ФИЛЕЙНАЯ Папа может вар п/о 0.5кг_СНГ  ОСТАНКИНО</t>
  </si>
  <si>
    <t>7058 ШПИКАЧКИ СОЧНЫЕ С БЕКОНОМ п/о мгс 1*3_60с  ОСТАНКИНО</t>
  </si>
  <si>
    <t>7070 СОЧНЫЕ ПМ сос п/о мгс 1.5*4_А_50с  ОСТАНКИНО</t>
  </si>
  <si>
    <t>7075 МОЛОЧ.ПРЕМИУМ ПМ сос п/о мгс 1.5*4_О_50с  ОСТАНКИНО</t>
  </si>
  <si>
    <t>7187 ГРУДИНКА ПРЕМИУМ к/в мл/к в/у 0.3кг_50с  ОСТАНКИНО</t>
  </si>
  <si>
    <t>БЕКОН Останкино с/к с/н в/у 1/180_СНГ_50</t>
  </si>
  <si>
    <t>сертификация</t>
  </si>
  <si>
    <t>БОЯРСКАЯ ПМ п/к в/у 0.28кг_СНГ</t>
  </si>
  <si>
    <t>ГОВЯЖЬЯ Папа может вар п/о</t>
  </si>
  <si>
    <t>ГОВЯЖЬЯ Папа может вар п/о 0.4кг 8шт.</t>
  </si>
  <si>
    <t>МЯСНЫЕ С ГОВЯД.ПМ сос п/о мгс 0.4кг_50с</t>
  </si>
  <si>
    <t>РУБЛЕНЫЕ сос ц/о мгс 0.36кг 6шт.</t>
  </si>
  <si>
    <t>СЕРВЕЛАТ ЕВРОПЕЙСКИЙ в/к в/у 0.33кг 8шт.</t>
  </si>
  <si>
    <t>СЕРВЕЛАТ КРЕМЛЕВСКИЙ в/к в/у 0.33кг 8шт.</t>
  </si>
  <si>
    <t>СЕРВЕЛАТ ОХОТНИЧИЙ ПМ в/к в/у 0.28кг_СНГ</t>
  </si>
  <si>
    <t>СОЧНЫЕ ПМ сос п/о мгс 0.41кг_СНГ_50с</t>
  </si>
  <si>
    <t>ФИЛЕЙНЫЕ Папа Может сос ц/о мгс 0.4кг</t>
  </si>
  <si>
    <t>ШПИКАЧКИ СОЧНЫЕ С БЕК. п/о мгс 0.3кг_60с</t>
  </si>
  <si>
    <t>ЭКСТРА Папа может вар п/о_СНГ</t>
  </si>
  <si>
    <t>26,08,25 завод не отгрузил</t>
  </si>
  <si>
    <t>заказ</t>
  </si>
  <si>
    <t>16,09,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</si>
</sst>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ownloads/&#1041;&#1083;&#1072;&#1085;&#1082;%20&#1079;&#1072;&#1082;&#1072;&#1079;&#1072;%20Mos%20prod%20Torg%20&#1076;&#1086;&#1079;&#1072;&#1082;&#1072;&#1079;%20&#1085;&#1072;%20&#1089;&#1077;&#1088;&#1090;&#1080;&#1092;&#1080;&#1082;&#1072;&#1094;&#1080;&#1102;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ашины"/>
    </sheetNames>
    <sheetDataSet>
      <sheetData sheetId="0">
        <row r="1">
          <cell r="C1" t="str">
            <v xml:space="preserve">Грузополучатель: </v>
          </cell>
          <cell r="D1">
            <v>130500100</v>
          </cell>
          <cell r="E1" t="str">
            <v>OOO "MOS PROD TORG"</v>
          </cell>
        </row>
        <row r="3">
          <cell r="C3" t="str">
            <v xml:space="preserve">Дата отгрузки с ОМПК: </v>
          </cell>
          <cell r="E3" t="str">
            <v xml:space="preserve">Доставка: </v>
          </cell>
          <cell r="F3" t="str">
            <v>Самовывоз</v>
          </cell>
        </row>
        <row r="4">
          <cell r="E4" t="str">
            <v xml:space="preserve">Место отгрузки: </v>
          </cell>
          <cell r="F4" t="str">
            <v>г. Москва, Огородный проезд, д. 18 стр. 18</v>
          </cell>
        </row>
        <row r="5">
          <cell r="C5" t="str">
            <v xml:space="preserve">Ответственные: </v>
          </cell>
        </row>
        <row r="6">
          <cell r="D6" t="str">
            <v xml:space="preserve">Москва :  </v>
          </cell>
          <cell r="G6" t="str">
            <v>тел: 8 (495) 980-53-93, доб. 39-06</v>
          </cell>
        </row>
        <row r="7">
          <cell r="B7" t="str">
            <v>ЗАКАЗ</v>
          </cell>
          <cell r="D7" t="str">
            <v>Тип заказа:</v>
          </cell>
          <cell r="E7" t="str">
            <v>ZOR</v>
          </cell>
        </row>
        <row r="9">
          <cell r="B9" t="str">
            <v>Название материала</v>
          </cell>
          <cell r="C9" t="str">
            <v>ЕИ</v>
          </cell>
          <cell r="D9" t="str">
            <v>Код материала</v>
          </cell>
          <cell r="E9" t="str">
            <v>Заказ кг/шт</v>
          </cell>
          <cell r="F9" t="str">
            <v>Вес нетто,  кг</v>
          </cell>
          <cell r="G9" t="str">
            <v>Вес нетто короба,      кг</v>
          </cell>
          <cell r="H9" t="str">
            <v>Срок реализации, суток</v>
          </cell>
          <cell r="I9" t="str">
            <v>Примечание</v>
          </cell>
        </row>
        <row r="10">
          <cell r="B10" t="str">
            <v>Вареные колбасы</v>
          </cell>
        </row>
        <row r="11">
          <cell r="B11" t="str">
            <v>КЛАССИЧЕСКАЯ ПМ вар п/о 0.35 кг</v>
          </cell>
          <cell r="C11" t="str">
            <v>ШТ</v>
          </cell>
          <cell r="D11">
            <v>1001013957231</v>
          </cell>
          <cell r="F11">
            <v>0</v>
          </cell>
        </row>
        <row r="12">
          <cell r="B12" t="str">
            <v>КЛАССИЧЕСКАЯ Коровино вар п/о(обвязка)</v>
          </cell>
          <cell r="C12" t="str">
            <v>КГ</v>
          </cell>
          <cell r="D12">
            <v>1001013956859</v>
          </cell>
          <cell r="F12">
            <v>0</v>
          </cell>
        </row>
        <row r="13">
          <cell r="B13" t="str">
            <v>РУССКАЯ ПРЕМИУМ ПМ вар ф/о в/у</v>
          </cell>
          <cell r="C13" t="str">
            <v>КГ</v>
          </cell>
          <cell r="D13">
            <v>1001010855247</v>
          </cell>
          <cell r="F13">
            <v>0</v>
          </cell>
        </row>
        <row r="14">
          <cell r="B14" t="str">
            <v>ДОКТОРСКАЯ ПРЕМИУМ вар б/о мгс_30с</v>
          </cell>
          <cell r="C14" t="str">
            <v>КГ</v>
          </cell>
          <cell r="D14">
            <v>1001010105246</v>
          </cell>
          <cell r="F14">
            <v>0</v>
          </cell>
        </row>
        <row r="15">
          <cell r="B15" t="str">
            <v>ДОКТОРСКАЯ ПРЕМИУМ вар п/о 0.4кг 8шт.</v>
          </cell>
          <cell r="C15" t="str">
            <v>ШТ</v>
          </cell>
          <cell r="D15">
            <v>1001010106325</v>
          </cell>
          <cell r="F15">
            <v>0</v>
          </cell>
        </row>
        <row r="16">
          <cell r="B16" t="str">
            <v>МЯСНАЯ Папа может вар п/о 0.4кг_СНГ</v>
          </cell>
          <cell r="C16" t="str">
            <v>ШТ</v>
          </cell>
          <cell r="D16">
            <v>1001012486334</v>
          </cell>
          <cell r="F16">
            <v>0</v>
          </cell>
        </row>
        <row r="17">
          <cell r="B17" t="str">
            <v>МЯСНАЯ Папа может вар п/о_СНГ</v>
          </cell>
          <cell r="C17" t="str">
            <v>КГ</v>
          </cell>
          <cell r="D17">
            <v>1001012484405</v>
          </cell>
          <cell r="F17">
            <v>0</v>
          </cell>
        </row>
        <row r="18">
          <cell r="B18" t="str">
            <v>МЯСНАЯ СО ШПИКОМ Папа может вар п/о_СНГ</v>
          </cell>
          <cell r="C18" t="str">
            <v>КГ</v>
          </cell>
          <cell r="D18">
            <v>1001012634408</v>
          </cell>
          <cell r="F18">
            <v>0</v>
          </cell>
        </row>
        <row r="19">
          <cell r="B19" t="str">
            <v>ФИЛЕЙНАЯ Папа может вар п/о 0.5кг_СНГ</v>
          </cell>
          <cell r="C19" t="str">
            <v>ШТ</v>
          </cell>
          <cell r="D19">
            <v>1001012566346</v>
          </cell>
          <cell r="F19">
            <v>0</v>
          </cell>
        </row>
        <row r="20">
          <cell r="B20" t="str">
            <v>ФИЛЕЙНАЯ Папа может вар п/о_СНГ</v>
          </cell>
          <cell r="C20" t="str">
            <v>КГ</v>
          </cell>
          <cell r="D20">
            <v>1001012564335</v>
          </cell>
          <cell r="F20">
            <v>0</v>
          </cell>
        </row>
        <row r="21">
          <cell r="B21" t="str">
            <v>ЭКСТРА Папа может вар п/о 0.4кг_СНГ</v>
          </cell>
          <cell r="C21" t="str">
            <v>ШТ</v>
          </cell>
          <cell r="D21">
            <v>1001012506354</v>
          </cell>
          <cell r="F21">
            <v>0</v>
          </cell>
        </row>
        <row r="22">
          <cell r="B22" t="str">
            <v>ЭКСТРА Папа может вар п/о_СНГ</v>
          </cell>
          <cell r="C22" t="str">
            <v>КГ</v>
          </cell>
          <cell r="D22">
            <v>1001012503220</v>
          </cell>
          <cell r="E22">
            <v>30</v>
          </cell>
          <cell r="F22">
            <v>30</v>
          </cell>
          <cell r="H22" t="str">
            <v>нет</v>
          </cell>
        </row>
        <row r="23">
          <cell r="B23" t="str">
            <v>ДОКТОРСКАЯ ГОСТ вар п/о</v>
          </cell>
          <cell r="C23" t="str">
            <v>КГ</v>
          </cell>
          <cell r="D23">
            <v>1001010014555</v>
          </cell>
          <cell r="F23">
            <v>0</v>
          </cell>
        </row>
        <row r="24">
          <cell r="B24" t="str">
            <v>СЛИВОЧНАЯ Коровино вар п/о</v>
          </cell>
          <cell r="C24" t="str">
            <v>КГ</v>
          </cell>
          <cell r="D24">
            <v>1001010116327</v>
          </cell>
          <cell r="F24">
            <v>0</v>
          </cell>
        </row>
        <row r="25">
          <cell r="B25" t="str">
            <v>ДОМАШНИЙ РЕЦЕПТ Коровино вар п/о</v>
          </cell>
          <cell r="C25" t="str">
            <v>КГ</v>
          </cell>
          <cell r="D25">
            <v>1001015646861</v>
          </cell>
          <cell r="F25">
            <v>0</v>
          </cell>
        </row>
        <row r="26">
          <cell r="B26" t="str">
            <v>ГОВЯЖЬЯ Папа может вар п/о 0.4кг 8шт.</v>
          </cell>
          <cell r="C26" t="str">
            <v>ШТ</v>
          </cell>
          <cell r="D26">
            <v>1001012426268</v>
          </cell>
          <cell r="E26">
            <v>120</v>
          </cell>
          <cell r="F26">
            <v>48</v>
          </cell>
          <cell r="H26" t="str">
            <v>нет</v>
          </cell>
        </row>
        <row r="27">
          <cell r="B27" t="str">
            <v>ГОВЯЖЬЯ Папа может вар п/о</v>
          </cell>
          <cell r="C27" t="str">
            <v>КГ</v>
          </cell>
          <cell r="D27">
            <v>1001012426220</v>
          </cell>
          <cell r="E27">
            <v>30</v>
          </cell>
          <cell r="F27">
            <v>30</v>
          </cell>
          <cell r="H27" t="str">
            <v>нет</v>
          </cell>
        </row>
        <row r="28">
          <cell r="B28" t="str">
            <v>В ОБВЯЗКЕ вар п/о</v>
          </cell>
          <cell r="C28" t="str">
            <v>КГ</v>
          </cell>
          <cell r="D28">
            <v>1001015676877</v>
          </cell>
          <cell r="F28">
            <v>0</v>
          </cell>
        </row>
        <row r="29">
          <cell r="B29" t="str">
            <v>В ОБВЯЗКЕ СО ШПИКОМ вар п/о</v>
          </cell>
          <cell r="C29" t="str">
            <v>КГ</v>
          </cell>
          <cell r="D29">
            <v>1001015686878</v>
          </cell>
          <cell r="F29">
            <v>0</v>
          </cell>
        </row>
        <row r="30">
          <cell r="B30" t="str">
            <v>Сосиски</v>
          </cell>
        </row>
        <row r="31">
          <cell r="B31" t="str">
            <v>РУБЛЕНЫЕ сос ц/о мгс 0.36кг 6шт.</v>
          </cell>
          <cell r="C31" t="str">
            <v>ШТ</v>
          </cell>
          <cell r="D31">
            <v>1001023696765</v>
          </cell>
          <cell r="F31">
            <v>0</v>
          </cell>
        </row>
        <row r="32">
          <cell r="B32" t="str">
            <v>С СЫРОМ сос ц/о мгс 0.41кг 6шт.</v>
          </cell>
          <cell r="C32" t="str">
            <v>ШТ</v>
          </cell>
          <cell r="D32">
            <v>1001025176768</v>
          </cell>
          <cell r="F32">
            <v>0</v>
          </cell>
        </row>
        <row r="33">
          <cell r="B33" t="str">
            <v>ИСПАНСКИЕ сос ц/о мгс 0.41кг 6шт.</v>
          </cell>
          <cell r="C33" t="str">
            <v>ШТ</v>
          </cell>
          <cell r="D33">
            <v>1001025486770</v>
          </cell>
          <cell r="F33">
            <v>0</v>
          </cell>
        </row>
        <row r="34">
          <cell r="B34" t="str">
            <v>БАВАРСКИЕ ПМ сос ц/о мгс 0.35кг 8шт.</v>
          </cell>
          <cell r="C34" t="str">
            <v>ШТ</v>
          </cell>
          <cell r="D34">
            <v>1001021966602</v>
          </cell>
          <cell r="F34">
            <v>0</v>
          </cell>
        </row>
        <row r="35">
          <cell r="B35" t="str">
            <v>СОЧНЫЙ ГРИЛЬ ПМ сос п/о мгс 0.41кг 8шт.</v>
          </cell>
          <cell r="C35" t="str">
            <v>ШТ</v>
          </cell>
          <cell r="D35">
            <v>1001022246713</v>
          </cell>
          <cell r="F35">
            <v>0</v>
          </cell>
        </row>
        <row r="36">
          <cell r="B36" t="str">
            <v>КОПЧЕНЫЕ сос п/о мгс 0.45кг 7шт.</v>
          </cell>
          <cell r="C36" t="str">
            <v>ШТ</v>
          </cell>
          <cell r="D36">
            <v>1001022246240</v>
          </cell>
          <cell r="F36">
            <v>0</v>
          </cell>
        </row>
        <row r="37">
          <cell r="B37" t="str">
            <v>МОЛОЧНЫЕ ПМ сос п/о мгс 0.41кг 10шт_СНГ</v>
          </cell>
          <cell r="C37" t="str">
            <v>ШТ</v>
          </cell>
          <cell r="D37">
            <v>1001020837151</v>
          </cell>
          <cell r="F37">
            <v>0</v>
          </cell>
        </row>
        <row r="38">
          <cell r="B38" t="str">
            <v>МОЛОЧНЫЕ ПРЕМИУМ ПМ сос п/о мгс 0.6кг</v>
          </cell>
          <cell r="C38" t="str">
            <v>ШТ</v>
          </cell>
          <cell r="D38">
            <v>1001022656854</v>
          </cell>
          <cell r="F38">
            <v>0</v>
          </cell>
        </row>
        <row r="39">
          <cell r="B39" t="str">
            <v>МОЛОЧ.ПРЕМИУМ ПМ сос п/о мгс 1.5*4_О_50с</v>
          </cell>
          <cell r="C39" t="str">
            <v>КГ</v>
          </cell>
          <cell r="D39">
            <v>1001022657075</v>
          </cell>
          <cell r="F39">
            <v>0</v>
          </cell>
        </row>
        <row r="40">
          <cell r="B40" t="str">
            <v>МЯСНЫЕ Папа может сос п/о в/у 0.4кг_45с</v>
          </cell>
          <cell r="C40" t="str">
            <v>ШТ</v>
          </cell>
          <cell r="D40">
            <v>1001022725819</v>
          </cell>
          <cell r="F40">
            <v>0</v>
          </cell>
        </row>
        <row r="41">
          <cell r="B41" t="str">
            <v>МЯСНЫЕ С ГОВЯД.ПМ сос п/о мгс 0.4кг_50с</v>
          </cell>
          <cell r="C41" t="str">
            <v>ШТ</v>
          </cell>
          <cell r="D41">
            <v>1001025507077</v>
          </cell>
          <cell r="F41">
            <v>0</v>
          </cell>
        </row>
        <row r="42">
          <cell r="B42" t="str">
            <v>СЛИВОЧНЫЕ ПМ сос п/о мгс 0.41кг 10шт.</v>
          </cell>
          <cell r="C42" t="str">
            <v>ШТ</v>
          </cell>
          <cell r="D42">
            <v>1001022466726</v>
          </cell>
          <cell r="F42">
            <v>0</v>
          </cell>
        </row>
        <row r="43">
          <cell r="B43" t="str">
            <v>МОЛОЧНЫЕ ГОСТ сос ц/о мгс 0.4кг 7шт.</v>
          </cell>
          <cell r="C43" t="str">
            <v>ШТ</v>
          </cell>
          <cell r="D43">
            <v>1001020836759</v>
          </cell>
          <cell r="F43">
            <v>0</v>
          </cell>
        </row>
        <row r="44">
          <cell r="B44" t="str">
            <v>СОЧНЫЕ ПМ сос п/о в/у 1/350 8шт_50с</v>
          </cell>
          <cell r="C44" t="str">
            <v>ШТ</v>
          </cell>
          <cell r="D44">
            <v>1001022377064</v>
          </cell>
          <cell r="F44">
            <v>0</v>
          </cell>
        </row>
        <row r="45">
          <cell r="B45" t="str">
            <v>СОЧНЫЕ ПМ сос п/о мгс 0.41кг_СНГ_50с</v>
          </cell>
          <cell r="C45" t="str">
            <v>ШТ</v>
          </cell>
          <cell r="D45">
            <v>1001022377067</v>
          </cell>
          <cell r="F45">
            <v>0</v>
          </cell>
        </row>
        <row r="46">
          <cell r="B46" t="str">
            <v>СОЧНЫЕ ПМ сос п/о мгс 1.5*4_А_50с</v>
          </cell>
          <cell r="C46" t="str">
            <v>КГ</v>
          </cell>
          <cell r="D46">
            <v>1001022377070</v>
          </cell>
          <cell r="F46">
            <v>0</v>
          </cell>
        </row>
        <row r="47">
          <cell r="B47" t="str">
            <v>С ГОВЯДИНОЙ ПМ сос п/о мгс 1кг 6шт.</v>
          </cell>
          <cell r="C47" t="str">
            <v>КГ</v>
          </cell>
          <cell r="D47">
            <v>1001023857037</v>
          </cell>
          <cell r="F47">
            <v>0</v>
          </cell>
        </row>
        <row r="48">
          <cell r="B48" t="str">
            <v>МЯСНЫЕ ПМ сос п/о мгс 1*3_СНГ_45с</v>
          </cell>
          <cell r="C48" t="str">
            <v>КГ</v>
          </cell>
          <cell r="D48">
            <v>1001022726303</v>
          </cell>
          <cell r="F48">
            <v>0</v>
          </cell>
        </row>
        <row r="49">
          <cell r="B49" t="str">
            <v>ФИЛЕЙНЫЕ Папа может сос ц/о мгс 0.72*4</v>
          </cell>
          <cell r="C49" t="str">
            <v>КГ</v>
          </cell>
          <cell r="D49">
            <v>1001022557244</v>
          </cell>
          <cell r="F49">
            <v>0</v>
          </cell>
        </row>
        <row r="50">
          <cell r="B50" t="str">
            <v>ФИЛЕЙНЫЕ Папа может сос ц/о мгс 1.5*2</v>
          </cell>
          <cell r="C50" t="str">
            <v>КГ</v>
          </cell>
          <cell r="D50">
            <v>1001022556254</v>
          </cell>
          <cell r="F50">
            <v>0</v>
          </cell>
        </row>
        <row r="51">
          <cell r="B51" t="str">
            <v>ФИЛЕЙНЫЕ Папа Может сос ц/о мгс 0.4кг</v>
          </cell>
          <cell r="C51" t="str">
            <v>ШТ</v>
          </cell>
          <cell r="D51">
            <v>1001022556837</v>
          </cell>
          <cell r="F51">
            <v>0</v>
          </cell>
        </row>
        <row r="52">
          <cell r="B52" t="str">
            <v>Сардельки</v>
          </cell>
        </row>
        <row r="53">
          <cell r="B53" t="str">
            <v>МЯСНЫЕ Папа может сар б/о мгс 1*3_СНГ</v>
          </cell>
          <cell r="C53" t="str">
            <v>КГ</v>
          </cell>
          <cell r="D53">
            <v>1001032736549</v>
          </cell>
          <cell r="F53">
            <v>0</v>
          </cell>
        </row>
        <row r="54">
          <cell r="B54" t="str">
            <v>С ГОВЯДИНОЙ ПМ сар б/о мгс 0.4кг_45с</v>
          </cell>
          <cell r="C54" t="str">
            <v>ШТ</v>
          </cell>
          <cell r="D54">
            <v>1001033856609</v>
          </cell>
          <cell r="F54">
            <v>0</v>
          </cell>
        </row>
        <row r="55">
          <cell r="B55" t="str">
            <v>ШПИКАЧКИ СОЧНЫЕ С БЕК. п/о мгс 0.3кг_60с</v>
          </cell>
          <cell r="C55" t="str">
            <v>КГ</v>
          </cell>
          <cell r="D55">
            <v>1001035277059</v>
          </cell>
          <cell r="F55">
            <v>0</v>
          </cell>
        </row>
        <row r="56">
          <cell r="B56" t="str">
            <v>ШПИКАЧКИ СОЧНЫЕ С БЕКОНОМ п/о мгс 1*3</v>
          </cell>
          <cell r="C56" t="str">
            <v>ШТ</v>
          </cell>
          <cell r="D56">
            <v>1001035277058</v>
          </cell>
          <cell r="F56">
            <v>0</v>
          </cell>
        </row>
        <row r="57">
          <cell r="B57" t="str">
            <v>ШПИКАЧКИ СОЧНЫЕ сар б/о мгс 1*3 Ашан 45с</v>
          </cell>
          <cell r="C57" t="str">
            <v>КГ</v>
          </cell>
          <cell r="D57">
            <v>1001031076548</v>
          </cell>
          <cell r="F57">
            <v>0</v>
          </cell>
        </row>
        <row r="58">
          <cell r="B58" t="str">
            <v>СЫТНЫЕ Папа может сар б/о мгс 1*3_Маяк</v>
          </cell>
          <cell r="C58" t="str">
            <v>КГ</v>
          </cell>
          <cell r="D58">
            <v>1001034065698</v>
          </cell>
          <cell r="F58">
            <v>0</v>
          </cell>
        </row>
        <row r="59">
          <cell r="B59" t="str">
            <v>Полукопченые колбасы</v>
          </cell>
        </row>
        <row r="60">
          <cell r="B60" t="str">
            <v>БОЯNСКАЯ Папа может п/к в/у 0.28кг_СНГ</v>
          </cell>
          <cell r="C60" t="str">
            <v>ШТ</v>
          </cell>
          <cell r="D60">
            <v>1001302277174</v>
          </cell>
          <cell r="F60">
            <v>0</v>
          </cell>
        </row>
        <row r="61">
          <cell r="B61" t="str">
            <v>БОЯРСКАЯ ПМ п/к в/у 0.28кг_СНГ</v>
          </cell>
          <cell r="C61" t="str">
            <v>ШТ</v>
          </cell>
          <cell r="D61">
            <v>7332</v>
          </cell>
          <cell r="E61">
            <v>120</v>
          </cell>
          <cell r="F61">
            <v>33.6</v>
          </cell>
          <cell r="H61" t="str">
            <v>нет</v>
          </cell>
        </row>
        <row r="62">
          <cell r="B62" t="str">
            <v>САЛЯМИ Папа может п/к в/у 0.28кг_209к</v>
          </cell>
          <cell r="C62" t="str">
            <v>ШТ</v>
          </cell>
          <cell r="D62">
            <v>1001303107241</v>
          </cell>
          <cell r="F62">
            <v>0</v>
          </cell>
        </row>
        <row r="63">
          <cell r="B63" t="str">
            <v>ЧЕСНОЧНАЯ Папа может п/к в/у 0.35кг СНГ</v>
          </cell>
          <cell r="C63" t="str">
            <v>ШТ</v>
          </cell>
          <cell r="D63">
            <v>1001302347176</v>
          </cell>
          <cell r="F63">
            <v>0</v>
          </cell>
        </row>
        <row r="64">
          <cell r="B64" t="str">
            <v>Варенокопченые колбасы</v>
          </cell>
        </row>
        <row r="65">
          <cell r="B65" t="str">
            <v>СЕРВЕЛАТ КОПЧ.НА БУКЕ в/к в/у 0.35кг_СНГ</v>
          </cell>
          <cell r="C65" t="str">
            <v>ШТ</v>
          </cell>
          <cell r="D65">
            <v>1001304237158</v>
          </cell>
          <cell r="F65">
            <v>0</v>
          </cell>
        </row>
        <row r="66">
          <cell r="B66" t="str">
            <v>СЕРВЕЛАТ КОПЧЕНЫЙ НА БУКЕ в/к в/у_СНГ</v>
          </cell>
          <cell r="C66" t="str">
            <v>КГ</v>
          </cell>
          <cell r="D66">
            <v>1001304237159</v>
          </cell>
          <cell r="F66">
            <v>0</v>
          </cell>
        </row>
        <row r="67">
          <cell r="B67" t="str">
            <v>СЕРВЕЛАТ КАРЕЛЬСКИЙ ПМ вк в/у 0.28кг_СНГ</v>
          </cell>
          <cell r="C67" t="str">
            <v>ШТ</v>
          </cell>
          <cell r="D67">
            <v>1001304507230</v>
          </cell>
          <cell r="F67">
            <v>0</v>
          </cell>
        </row>
        <row r="68">
          <cell r="B68" t="str">
            <v>СЕРВЕЛАТ ЕВРОПЕЙСКИЙ в/к в/у</v>
          </cell>
          <cell r="C68" t="str">
            <v>КГ</v>
          </cell>
          <cell r="D68">
            <v>1001300366790</v>
          </cell>
          <cell r="F68">
            <v>0</v>
          </cell>
        </row>
        <row r="69">
          <cell r="B69" t="str">
            <v>СЕРВЕЛАТ ЕВРОПЕЙСКИЙ в/к в/у 0.33кг 8шт.</v>
          </cell>
          <cell r="C69" t="str">
            <v>ШТ</v>
          </cell>
          <cell r="D69">
            <v>1001300366807</v>
          </cell>
          <cell r="E69">
            <v>160</v>
          </cell>
          <cell r="F69">
            <v>52.800000000000004</v>
          </cell>
          <cell r="H69" t="str">
            <v>нет</v>
          </cell>
        </row>
        <row r="70">
          <cell r="B70" t="str">
            <v>СЕРВЕЛАТ С БЕЛ.ГРИБАМИ в/к в/у 0.31кг</v>
          </cell>
          <cell r="C70" t="str">
            <v>ШТ</v>
          </cell>
          <cell r="D70">
            <v>1001305306566</v>
          </cell>
          <cell r="F70">
            <v>0</v>
          </cell>
        </row>
        <row r="71">
          <cell r="B71" t="str">
            <v>СЕРВЕЛАТ ОРЕХОВЫЙ ПМ в/к в/у 0.31кг 8шт.</v>
          </cell>
          <cell r="C71" t="str">
            <v>ШТ</v>
          </cell>
          <cell r="D71">
            <v>1001305197238</v>
          </cell>
          <cell r="F71">
            <v>0</v>
          </cell>
        </row>
        <row r="72">
          <cell r="B72" t="str">
            <v>СЕРВЕЛАТ С АРОМ.ТРАВАМИ в/к в/у 0.31кг</v>
          </cell>
          <cell r="C72" t="str">
            <v>ШТ</v>
          </cell>
          <cell r="D72">
            <v>1001305316565</v>
          </cell>
          <cell r="F72">
            <v>0</v>
          </cell>
        </row>
        <row r="73">
          <cell r="B73" t="str">
            <v>СЕРВЕЛАТ ОХОТНИЧИЙ в/к в/у 0.35кг_СНГ</v>
          </cell>
          <cell r="C73" t="str">
            <v>ШТ</v>
          </cell>
          <cell r="D73">
            <v>1001303987162</v>
          </cell>
          <cell r="F73">
            <v>0</v>
          </cell>
        </row>
        <row r="74">
          <cell r="B74" t="str">
            <v>СЕРВЕЛАТ ОХОТНИЧИЙ ПМ в/к в/у 0.28кг_СНГ</v>
          </cell>
          <cell r="C74" t="str">
            <v>ШТ</v>
          </cell>
          <cell r="D74">
            <v>7333</v>
          </cell>
          <cell r="F74">
            <v>0</v>
          </cell>
          <cell r="H74" t="str">
            <v>нет</v>
          </cell>
        </row>
        <row r="75">
          <cell r="B75" t="str">
            <v>СЕРВЕЛАТ ОХОТНИЧИЙ в/к в/у_СНГ</v>
          </cell>
          <cell r="C75" t="str">
            <v>КГ</v>
          </cell>
          <cell r="D75">
            <v>1001303987165</v>
          </cell>
          <cell r="F75">
            <v>0</v>
          </cell>
        </row>
        <row r="76">
          <cell r="B76" t="str">
            <v>СЕРВЕЛАТ ФИНСКИЙ ПМ в/к в/у 0.35кг_СНГ</v>
          </cell>
          <cell r="C76" t="str">
            <v>ШТ</v>
          </cell>
          <cell r="D76">
            <v>1001301876698</v>
          </cell>
          <cell r="F76">
            <v>0</v>
          </cell>
        </row>
        <row r="77">
          <cell r="B77" t="str">
            <v>СЕРВЕЛАТ ФИНСКИЙ в/к в/у_СНГ</v>
          </cell>
          <cell r="C77" t="str">
            <v>КГ</v>
          </cell>
          <cell r="D77">
            <v>1001051875607</v>
          </cell>
          <cell r="F77">
            <v>0</v>
          </cell>
        </row>
        <row r="78">
          <cell r="B78" t="str">
            <v>СЕРВЕЛАТ КРЕМЛЕВСКИЙ в/к в/у 0.33кг 8шт.</v>
          </cell>
          <cell r="C78" t="str">
            <v>ШТ</v>
          </cell>
          <cell r="D78">
            <v>1001300456787</v>
          </cell>
          <cell r="F78">
            <v>0</v>
          </cell>
        </row>
        <row r="79">
          <cell r="B79" t="str">
            <v>СЕРВЕЛАТ КРЕМЛЕВСКИЙ в/к в/у 0.84кг</v>
          </cell>
          <cell r="C79" t="str">
            <v>КГ</v>
          </cell>
          <cell r="D79">
            <v>1001300456946</v>
          </cell>
          <cell r="F79">
            <v>0</v>
          </cell>
        </row>
        <row r="80">
          <cell r="B80" t="str">
            <v>Сырокопченые колбасы</v>
          </cell>
        </row>
        <row r="81">
          <cell r="B81" t="str">
            <v>АРОМАТНАЯ Папа может с/к в/у 1/250_СНГ</v>
          </cell>
          <cell r="C81" t="str">
            <v>ШТ</v>
          </cell>
          <cell r="D81">
            <v>1001061975738</v>
          </cell>
          <cell r="F81">
            <v>0</v>
          </cell>
        </row>
        <row r="82">
          <cell r="B82" t="str">
            <v>ПОСОЛЬСКАЯ Папа может с/к в/у</v>
          </cell>
          <cell r="C82" t="str">
            <v>КГ</v>
          </cell>
          <cell r="D82">
            <v>1001063145708</v>
          </cell>
          <cell r="F82">
            <v>0</v>
          </cell>
        </row>
        <row r="83">
          <cell r="B83" t="str">
            <v>САЛЯМИ ИТАЛЬЯНСКАЯ с/к в/у 1/250*8_120с</v>
          </cell>
          <cell r="C83" t="str">
            <v>ШТ</v>
          </cell>
          <cell r="D83">
            <v>1001060764993</v>
          </cell>
          <cell r="F83">
            <v>0</v>
          </cell>
        </row>
        <row r="84">
          <cell r="B84" t="str">
            <v>ЭКСТРА Папа может с/к с/н в/у 1/100 14шт</v>
          </cell>
          <cell r="C84" t="str">
            <v>ШТ</v>
          </cell>
          <cell r="D84">
            <v>1001202506453</v>
          </cell>
          <cell r="F84">
            <v>0</v>
          </cell>
        </row>
        <row r="85">
          <cell r="B85" t="str">
            <v>ЭКСТРА Папа может с/к в/у_Л</v>
          </cell>
          <cell r="C85" t="str">
            <v>КГ</v>
          </cell>
          <cell r="D85">
            <v>1001062504117</v>
          </cell>
          <cell r="F85">
            <v>0</v>
          </cell>
        </row>
        <row r="86">
          <cell r="B86" t="str">
            <v>САЛЯМИ ИТАЛЬЯНСКАЯ с/к в/у 1/150_СНГ_60с</v>
          </cell>
          <cell r="C86" t="str">
            <v>ШТ</v>
          </cell>
          <cell r="D86">
            <v>1001190765681</v>
          </cell>
          <cell r="F86">
            <v>0</v>
          </cell>
        </row>
        <row r="87">
          <cell r="B87" t="str">
            <v>ЮБИЛЕЙНАЯ Папа может с/к в/у 1/250_СНГ</v>
          </cell>
          <cell r="C87" t="str">
            <v>ШТ</v>
          </cell>
          <cell r="D87">
            <v>1001062475739</v>
          </cell>
          <cell r="F87">
            <v>0</v>
          </cell>
        </row>
        <row r="88">
          <cell r="B88" t="str">
            <v>АРОМАТНАЯ с/к в/у</v>
          </cell>
          <cell r="C88" t="str">
            <v>КГ</v>
          </cell>
          <cell r="D88">
            <v>1001061971146</v>
          </cell>
          <cell r="F88">
            <v>0</v>
          </cell>
        </row>
        <row r="89">
          <cell r="B89" t="str">
            <v>ЮБИЛЕЙНАЯ с/к в/у_Л</v>
          </cell>
          <cell r="C89" t="str">
            <v>КГ</v>
          </cell>
          <cell r="D89">
            <v>1001062474154</v>
          </cell>
          <cell r="F89">
            <v>0</v>
          </cell>
        </row>
        <row r="90">
          <cell r="B90" t="str">
            <v>ПОСОЛЬСКАЯ ПМ с/к с/н в/у 1/100 10шт_СНГ</v>
          </cell>
          <cell r="C90" t="str">
            <v>ШТ</v>
          </cell>
          <cell r="D90">
            <v>1001203146835</v>
          </cell>
          <cell r="F90">
            <v>0</v>
          </cell>
        </row>
        <row r="91">
          <cell r="B91" t="str">
            <v>Ветчины</v>
          </cell>
        </row>
        <row r="92">
          <cell r="B92" t="str">
            <v>ВЕТЧ.МЯСНАЯ Папа может п/о 0.4кг 8шт.</v>
          </cell>
          <cell r="C92" t="str">
            <v>ШТ</v>
          </cell>
          <cell r="D92">
            <v>1001094053215</v>
          </cell>
          <cell r="F92">
            <v>0</v>
          </cell>
        </row>
        <row r="93">
          <cell r="B93" t="str">
            <v>ВЕТЧ.МЯСНАЯ Папа может п/о</v>
          </cell>
          <cell r="C93" t="str">
            <v>КГ</v>
          </cell>
          <cell r="D93">
            <v>1001092485452</v>
          </cell>
          <cell r="F93">
            <v>0</v>
          </cell>
        </row>
        <row r="94">
          <cell r="B94" t="str">
            <v>Копчености варенокопченые</v>
          </cell>
        </row>
        <row r="95">
          <cell r="B95" t="str">
            <v>КАРБОНAД СТОЛИЧНЫЙ ПМ к/в кр/к в/у_СНГ</v>
          </cell>
          <cell r="C95" t="str">
            <v>КГ</v>
          </cell>
          <cell r="D95">
            <v>1001080345074</v>
          </cell>
          <cell r="F95">
            <v>0</v>
          </cell>
        </row>
        <row r="96">
          <cell r="B96" t="str">
            <v>ОКОРОК КОПЧЕНЫЙ к/в мл/к в/у 0.3кг_СНГ</v>
          </cell>
          <cell r="C96" t="str">
            <v>ШТ</v>
          </cell>
          <cell r="D96">
            <v>1001083446207</v>
          </cell>
          <cell r="F96">
            <v>0</v>
          </cell>
        </row>
        <row r="97">
          <cell r="B97" t="str">
            <v>СВИНИНА ПО-ДОМАШ. к/в мл/к в/у 0.3кг_СНГ</v>
          </cell>
          <cell r="C97" t="str">
            <v>ШТ</v>
          </cell>
          <cell r="D97">
            <v>1001084217089</v>
          </cell>
          <cell r="F97">
            <v>0</v>
          </cell>
        </row>
        <row r="98">
          <cell r="B98" t="str">
            <v>ГРУДИНКА ПРЕМИУМ к/в мл/к в/у 0.3кг_50с</v>
          </cell>
          <cell r="C98" t="str">
            <v>ШТ</v>
          </cell>
          <cell r="D98">
            <v>1001085637187</v>
          </cell>
          <cell r="F98">
            <v>0</v>
          </cell>
        </row>
        <row r="99">
          <cell r="B99" t="str">
            <v>БЕКОН Останкино с/к с/н в/у 1/180_СНГ_50</v>
          </cell>
          <cell r="C99" t="str">
            <v>ШТ</v>
          </cell>
          <cell r="D99">
            <v>1001223297104</v>
          </cell>
          <cell r="F99">
            <v>0</v>
          </cell>
        </row>
        <row r="100">
          <cell r="B100" t="str">
            <v>ВСЕГО:</v>
          </cell>
          <cell r="E100">
            <v>460</v>
          </cell>
          <cell r="F100">
            <v>194.4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K11" sqref="AK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28515625" customWidth="1"/>
    <col min="15" max="19" width="7" customWidth="1"/>
    <col min="20" max="20" width="11.42578125" customWidth="1"/>
    <col min="21" max="22" width="5" customWidth="1"/>
    <col min="23" max="32" width="6" customWidth="1"/>
    <col min="33" max="33" width="31.140625" customWidth="1"/>
    <col min="34" max="34" width="7" customWidth="1"/>
    <col min="35" max="35" width="1.7109375" customWidth="1"/>
    <col min="36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73</v>
      </c>
      <c r="S3" s="7" t="s">
        <v>16</v>
      </c>
      <c r="T3" s="7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25</v>
      </c>
      <c r="R4" s="1" t="s">
        <v>74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5446.9390000000003</v>
      </c>
      <c r="F5" s="4">
        <f>SUM(F6:F500)</f>
        <v>7628.8789999999981</v>
      </c>
      <c r="G5" s="8"/>
      <c r="H5" s="1"/>
      <c r="I5" s="1"/>
      <c r="J5" s="1"/>
      <c r="K5" s="4">
        <f t="shared" ref="K5:S5" si="0">SUM(K6:K500)</f>
        <v>0</v>
      </c>
      <c r="L5" s="4">
        <f t="shared" si="0"/>
        <v>5446.9390000000003</v>
      </c>
      <c r="M5" s="4">
        <f t="shared" si="0"/>
        <v>0</v>
      </c>
      <c r="N5" s="4">
        <f t="shared" si="0"/>
        <v>0</v>
      </c>
      <c r="O5" s="4">
        <f t="shared" si="0"/>
        <v>5280</v>
      </c>
      <c r="P5" s="4">
        <f t="shared" si="0"/>
        <v>5420</v>
      </c>
      <c r="Q5" s="4">
        <f t="shared" si="0"/>
        <v>1089.3878</v>
      </c>
      <c r="R5" s="4">
        <f t="shared" si="0"/>
        <v>6420</v>
      </c>
      <c r="S5" s="4">
        <f t="shared" si="0"/>
        <v>5602.9492000000009</v>
      </c>
      <c r="T5" s="1"/>
      <c r="U5" s="1"/>
      <c r="V5" s="1"/>
      <c r="W5" s="4">
        <f t="shared" ref="W5:AF5" si="1">SUM(W6:W500)</f>
        <v>912.98139999999989</v>
      </c>
      <c r="X5" s="4">
        <f t="shared" si="1"/>
        <v>907.21220000000005</v>
      </c>
      <c r="Y5" s="4">
        <f t="shared" si="1"/>
        <v>930.4054000000001</v>
      </c>
      <c r="Z5" s="4">
        <f t="shared" si="1"/>
        <v>1260.6985999999999</v>
      </c>
      <c r="AA5" s="4">
        <f t="shared" si="1"/>
        <v>667.43079999999998</v>
      </c>
      <c r="AB5" s="4">
        <f t="shared" si="1"/>
        <v>997.6028</v>
      </c>
      <c r="AC5" s="4">
        <f t="shared" si="1"/>
        <v>1004.0044</v>
      </c>
      <c r="AD5" s="4">
        <f t="shared" si="1"/>
        <v>522.4455999999999</v>
      </c>
      <c r="AE5" s="4">
        <f t="shared" si="1"/>
        <v>1105.2264</v>
      </c>
      <c r="AF5" s="4">
        <f t="shared" si="1"/>
        <v>819.37939999999981</v>
      </c>
      <c r="AG5" s="1"/>
      <c r="AH5" s="4">
        <f>SUM(AH6:AH500)</f>
        <v>3196.4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118.693</v>
      </c>
      <c r="D6" s="1">
        <v>197.584</v>
      </c>
      <c r="E6" s="1">
        <v>146.12700000000001</v>
      </c>
      <c r="F6" s="1">
        <v>161.98400000000001</v>
      </c>
      <c r="G6" s="8">
        <v>1</v>
      </c>
      <c r="H6" s="1">
        <v>45</v>
      </c>
      <c r="I6" s="1" t="s">
        <v>38</v>
      </c>
      <c r="J6" s="1"/>
      <c r="K6" s="1"/>
      <c r="L6" s="1">
        <f t="shared" ref="L6:L36" si="2">E6-K6</f>
        <v>146.12700000000001</v>
      </c>
      <c r="M6" s="1"/>
      <c r="N6" s="1"/>
      <c r="O6" s="1">
        <v>100</v>
      </c>
      <c r="P6" s="1">
        <v>200</v>
      </c>
      <c r="Q6" s="1">
        <f>E6/5</f>
        <v>29.2254</v>
      </c>
      <c r="R6" s="5">
        <v>200</v>
      </c>
      <c r="S6" s="5">
        <v>122.52400000000003</v>
      </c>
      <c r="T6" s="1"/>
      <c r="U6" s="1">
        <f>(F6+O6+P6+R6)/Q6</f>
        <v>22.650981680319177</v>
      </c>
      <c r="V6" s="1">
        <f>(F6+O6+P6)/Q6</f>
        <v>15.807619399563395</v>
      </c>
      <c r="W6" s="1">
        <v>26.2774</v>
      </c>
      <c r="X6" s="1">
        <v>12.8058</v>
      </c>
      <c r="Y6" s="1">
        <v>25.6524</v>
      </c>
      <c r="Z6" s="1">
        <v>37.458199999999998</v>
      </c>
      <c r="AA6" s="1">
        <v>26.69</v>
      </c>
      <c r="AB6" s="1">
        <v>20.233799999999999</v>
      </c>
      <c r="AC6" s="1">
        <v>29.5688</v>
      </c>
      <c r="AD6" s="1">
        <v>11.245799999999999</v>
      </c>
      <c r="AE6" s="1">
        <v>26.440200000000001</v>
      </c>
      <c r="AF6" s="1">
        <v>20.863399999999999</v>
      </c>
      <c r="AG6" s="1"/>
      <c r="AH6" s="1">
        <f t="shared" ref="AH6:AH36" si="3">G6*R6</f>
        <v>200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40</v>
      </c>
      <c r="C7" s="1">
        <v>614</v>
      </c>
      <c r="D7" s="1">
        <v>600</v>
      </c>
      <c r="E7" s="1">
        <v>664</v>
      </c>
      <c r="F7" s="1">
        <v>542</v>
      </c>
      <c r="G7" s="8">
        <v>0.35</v>
      </c>
      <c r="H7" s="1">
        <v>45</v>
      </c>
      <c r="I7" s="1" t="s">
        <v>38</v>
      </c>
      <c r="J7" s="1"/>
      <c r="K7" s="1"/>
      <c r="L7" s="1">
        <f t="shared" si="2"/>
        <v>664</v>
      </c>
      <c r="M7" s="1"/>
      <c r="N7" s="1"/>
      <c r="O7" s="1">
        <v>720</v>
      </c>
      <c r="P7" s="1">
        <v>400</v>
      </c>
      <c r="Q7" s="1">
        <f t="shared" ref="Q7:Q36" si="4">E7/5</f>
        <v>132.80000000000001</v>
      </c>
      <c r="R7" s="5">
        <v>800</v>
      </c>
      <c r="S7" s="5">
        <v>994</v>
      </c>
      <c r="T7" s="1"/>
      <c r="U7" s="1">
        <f t="shared" ref="U7:U36" si="5">(F7+O7+P7+R7)/Q7</f>
        <v>18.539156626506024</v>
      </c>
      <c r="V7" s="1">
        <f t="shared" ref="V7:V36" si="6">(F7+O7+P7)/Q7</f>
        <v>12.515060240963855</v>
      </c>
      <c r="W7" s="1">
        <v>102.8</v>
      </c>
      <c r="X7" s="1">
        <v>123</v>
      </c>
      <c r="Y7" s="1">
        <v>103.4</v>
      </c>
      <c r="Z7" s="1">
        <v>148.6</v>
      </c>
      <c r="AA7" s="1">
        <v>89.8</v>
      </c>
      <c r="AB7" s="1">
        <v>102.8</v>
      </c>
      <c r="AC7" s="1">
        <v>159</v>
      </c>
      <c r="AD7" s="1">
        <v>101.2</v>
      </c>
      <c r="AE7" s="1">
        <v>122.4</v>
      </c>
      <c r="AF7" s="1">
        <v>104</v>
      </c>
      <c r="AG7" s="1"/>
      <c r="AH7" s="1">
        <f t="shared" si="3"/>
        <v>280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37</v>
      </c>
      <c r="C8" s="1">
        <v>130.816</v>
      </c>
      <c r="D8" s="1">
        <v>10.163</v>
      </c>
      <c r="E8" s="1">
        <v>95.043999999999997</v>
      </c>
      <c r="F8" s="1">
        <v>40.712000000000003</v>
      </c>
      <c r="G8" s="8">
        <v>1</v>
      </c>
      <c r="H8" s="1">
        <v>45</v>
      </c>
      <c r="I8" s="1" t="s">
        <v>38</v>
      </c>
      <c r="J8" s="1"/>
      <c r="K8" s="1"/>
      <c r="L8" s="1">
        <f t="shared" si="2"/>
        <v>95.043999999999997</v>
      </c>
      <c r="M8" s="1"/>
      <c r="N8" s="1"/>
      <c r="O8" s="1">
        <v>50</v>
      </c>
      <c r="P8" s="1">
        <v>150</v>
      </c>
      <c r="Q8" s="1">
        <f t="shared" si="4"/>
        <v>19.008800000000001</v>
      </c>
      <c r="R8" s="5">
        <v>200</v>
      </c>
      <c r="S8" s="5">
        <v>139.46400000000006</v>
      </c>
      <c r="T8" s="1"/>
      <c r="U8" s="1">
        <f t="shared" si="5"/>
        <v>23.184630276503512</v>
      </c>
      <c r="V8" s="1">
        <f t="shared" si="6"/>
        <v>12.663187576280459</v>
      </c>
      <c r="W8" s="1">
        <v>21.332000000000001</v>
      </c>
      <c r="X8" s="1">
        <v>19.104399999999998</v>
      </c>
      <c r="Y8" s="1">
        <v>22.540199999999999</v>
      </c>
      <c r="Z8" s="1">
        <v>20.399799999999999</v>
      </c>
      <c r="AA8" s="1">
        <v>17.173200000000001</v>
      </c>
      <c r="AB8" s="1">
        <v>24.278199999999998</v>
      </c>
      <c r="AC8" s="1">
        <v>22.324200000000001</v>
      </c>
      <c r="AD8" s="1">
        <v>0.68440000000000001</v>
      </c>
      <c r="AE8" s="1">
        <v>29.968399999999999</v>
      </c>
      <c r="AF8" s="1">
        <v>16.2986</v>
      </c>
      <c r="AG8" s="10" t="s">
        <v>72</v>
      </c>
      <c r="AH8" s="1">
        <f t="shared" si="3"/>
        <v>200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40</v>
      </c>
      <c r="C9" s="1">
        <v>595</v>
      </c>
      <c r="D9" s="1">
        <v>600</v>
      </c>
      <c r="E9" s="1">
        <v>488</v>
      </c>
      <c r="F9" s="1">
        <v>703</v>
      </c>
      <c r="G9" s="8">
        <v>0.35</v>
      </c>
      <c r="H9" s="1">
        <v>45</v>
      </c>
      <c r="I9" s="1" t="s">
        <v>38</v>
      </c>
      <c r="J9" s="1"/>
      <c r="K9" s="1"/>
      <c r="L9" s="1">
        <f t="shared" si="2"/>
        <v>488</v>
      </c>
      <c r="M9" s="1"/>
      <c r="N9" s="1"/>
      <c r="O9" s="1">
        <v>400</v>
      </c>
      <c r="P9" s="1">
        <v>280</v>
      </c>
      <c r="Q9" s="1">
        <f t="shared" si="4"/>
        <v>97.6</v>
      </c>
      <c r="R9" s="5">
        <v>520</v>
      </c>
      <c r="S9" s="5">
        <v>569</v>
      </c>
      <c r="T9" s="1"/>
      <c r="U9" s="1">
        <f t="shared" si="5"/>
        <v>19.497950819672134</v>
      </c>
      <c r="V9" s="1">
        <f t="shared" si="6"/>
        <v>14.170081967213116</v>
      </c>
      <c r="W9" s="1">
        <v>84.4</v>
      </c>
      <c r="X9" s="1">
        <v>79.400000000000006</v>
      </c>
      <c r="Y9" s="1">
        <v>87.6</v>
      </c>
      <c r="Z9" s="1">
        <v>124.6</v>
      </c>
      <c r="AA9" s="1">
        <v>66.8</v>
      </c>
      <c r="AB9" s="1">
        <v>81.2</v>
      </c>
      <c r="AC9" s="1">
        <v>86.6</v>
      </c>
      <c r="AD9" s="1">
        <v>43.2</v>
      </c>
      <c r="AE9" s="1">
        <v>104</v>
      </c>
      <c r="AF9" s="1">
        <v>66</v>
      </c>
      <c r="AG9" s="1"/>
      <c r="AH9" s="1">
        <f t="shared" si="3"/>
        <v>182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40</v>
      </c>
      <c r="C10" s="1">
        <v>770</v>
      </c>
      <c r="D10" s="1">
        <v>496</v>
      </c>
      <c r="E10" s="1">
        <v>415</v>
      </c>
      <c r="F10" s="1">
        <v>848</v>
      </c>
      <c r="G10" s="8">
        <v>0.4</v>
      </c>
      <c r="H10" s="1">
        <v>60</v>
      </c>
      <c r="I10" s="1" t="s">
        <v>38</v>
      </c>
      <c r="J10" s="1"/>
      <c r="K10" s="1"/>
      <c r="L10" s="1">
        <f t="shared" si="2"/>
        <v>415</v>
      </c>
      <c r="M10" s="1"/>
      <c r="N10" s="1"/>
      <c r="O10" s="1">
        <v>360</v>
      </c>
      <c r="P10" s="1">
        <v>200</v>
      </c>
      <c r="Q10" s="1">
        <f t="shared" si="4"/>
        <v>83</v>
      </c>
      <c r="R10" s="5">
        <v>320</v>
      </c>
      <c r="S10" s="5">
        <v>252</v>
      </c>
      <c r="T10" s="1"/>
      <c r="U10" s="1">
        <f t="shared" si="5"/>
        <v>20.819277108433734</v>
      </c>
      <c r="V10" s="1">
        <f t="shared" si="6"/>
        <v>16.963855421686748</v>
      </c>
      <c r="W10" s="1">
        <v>53</v>
      </c>
      <c r="X10" s="1">
        <v>64.400000000000006</v>
      </c>
      <c r="Y10" s="1">
        <v>55.6</v>
      </c>
      <c r="Z10" s="1">
        <v>105</v>
      </c>
      <c r="AA10" s="1">
        <v>30.6</v>
      </c>
      <c r="AB10" s="1">
        <v>71</v>
      </c>
      <c r="AC10" s="1">
        <v>77.8</v>
      </c>
      <c r="AD10" s="1">
        <v>24.6</v>
      </c>
      <c r="AE10" s="1">
        <v>45.6</v>
      </c>
      <c r="AF10" s="1">
        <v>61.2</v>
      </c>
      <c r="AG10" s="1"/>
      <c r="AH10" s="1">
        <f t="shared" si="3"/>
        <v>128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37</v>
      </c>
      <c r="C11" s="1">
        <v>179.51</v>
      </c>
      <c r="D11" s="1">
        <v>72.251999999999995</v>
      </c>
      <c r="E11" s="1">
        <v>91.141999999999996</v>
      </c>
      <c r="F11" s="1">
        <v>160.62</v>
      </c>
      <c r="G11" s="8">
        <v>1</v>
      </c>
      <c r="H11" s="1">
        <v>60</v>
      </c>
      <c r="I11" s="1" t="s">
        <v>38</v>
      </c>
      <c r="J11" s="1"/>
      <c r="K11" s="1"/>
      <c r="L11" s="1">
        <f t="shared" si="2"/>
        <v>91.141999999999996</v>
      </c>
      <c r="M11" s="1"/>
      <c r="N11" s="1"/>
      <c r="O11" s="1">
        <v>70</v>
      </c>
      <c r="P11" s="1"/>
      <c r="Q11" s="1">
        <f t="shared" si="4"/>
        <v>18.228400000000001</v>
      </c>
      <c r="R11" s="5">
        <v>100</v>
      </c>
      <c r="S11" s="5">
        <v>133.94799999999998</v>
      </c>
      <c r="T11" s="1"/>
      <c r="U11" s="1">
        <f t="shared" si="5"/>
        <v>18.137631388382964</v>
      </c>
      <c r="V11" s="1">
        <f t="shared" si="6"/>
        <v>12.651686379495732</v>
      </c>
      <c r="W11" s="1">
        <v>8.7132000000000005</v>
      </c>
      <c r="X11" s="1">
        <v>15.139200000000001</v>
      </c>
      <c r="Y11" s="1">
        <v>5.3826000000000001</v>
      </c>
      <c r="Z11" s="1">
        <v>19.4316</v>
      </c>
      <c r="AA11" s="1">
        <v>10.4884</v>
      </c>
      <c r="AB11" s="1">
        <v>14.652799999999999</v>
      </c>
      <c r="AC11" s="1">
        <v>12.271599999999999</v>
      </c>
      <c r="AD11" s="1">
        <v>0</v>
      </c>
      <c r="AE11" s="1">
        <v>8.1677999999999997</v>
      </c>
      <c r="AF11" s="1">
        <v>19.146799999999999</v>
      </c>
      <c r="AG11" s="1"/>
      <c r="AH11" s="1">
        <f t="shared" si="3"/>
        <v>100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40</v>
      </c>
      <c r="C12" s="1">
        <v>571</v>
      </c>
      <c r="D12" s="1">
        <v>400</v>
      </c>
      <c r="E12" s="1">
        <v>398</v>
      </c>
      <c r="F12" s="1">
        <v>565</v>
      </c>
      <c r="G12" s="8">
        <v>0.4</v>
      </c>
      <c r="H12" s="1">
        <v>60</v>
      </c>
      <c r="I12" s="1" t="s">
        <v>38</v>
      </c>
      <c r="J12" s="1"/>
      <c r="K12" s="1"/>
      <c r="L12" s="1">
        <f t="shared" si="2"/>
        <v>398</v>
      </c>
      <c r="M12" s="1"/>
      <c r="N12" s="1"/>
      <c r="O12" s="1">
        <v>400</v>
      </c>
      <c r="P12" s="1">
        <v>120</v>
      </c>
      <c r="Q12" s="1">
        <f t="shared" si="4"/>
        <v>79.599999999999994</v>
      </c>
      <c r="R12" s="5">
        <v>480</v>
      </c>
      <c r="S12" s="5">
        <v>507</v>
      </c>
      <c r="T12" s="1"/>
      <c r="U12" s="1">
        <f t="shared" si="5"/>
        <v>19.660804020100503</v>
      </c>
      <c r="V12" s="1">
        <f t="shared" si="6"/>
        <v>13.63065326633166</v>
      </c>
      <c r="W12" s="1">
        <v>58.6</v>
      </c>
      <c r="X12" s="1">
        <v>72.599999999999994</v>
      </c>
      <c r="Y12" s="1">
        <v>59</v>
      </c>
      <c r="Z12" s="1">
        <v>94.4</v>
      </c>
      <c r="AA12" s="1">
        <v>59.4</v>
      </c>
      <c r="AB12" s="1">
        <v>69.400000000000006</v>
      </c>
      <c r="AC12" s="1">
        <v>77</v>
      </c>
      <c r="AD12" s="1">
        <v>55</v>
      </c>
      <c r="AE12" s="1">
        <v>92.6</v>
      </c>
      <c r="AF12" s="1">
        <v>68.2</v>
      </c>
      <c r="AG12" s="1"/>
      <c r="AH12" s="1">
        <f t="shared" si="3"/>
        <v>192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37</v>
      </c>
      <c r="C13" s="1">
        <v>248.79</v>
      </c>
      <c r="D13" s="1">
        <v>118.83199999999999</v>
      </c>
      <c r="E13" s="1">
        <v>46.761000000000003</v>
      </c>
      <c r="F13" s="1">
        <v>320.86099999999999</v>
      </c>
      <c r="G13" s="8">
        <v>1</v>
      </c>
      <c r="H13" s="1">
        <v>60</v>
      </c>
      <c r="I13" s="1" t="s">
        <v>38</v>
      </c>
      <c r="J13" s="1"/>
      <c r="K13" s="1"/>
      <c r="L13" s="1">
        <f t="shared" si="2"/>
        <v>46.761000000000003</v>
      </c>
      <c r="M13" s="1"/>
      <c r="N13" s="1"/>
      <c r="O13" s="1"/>
      <c r="P13" s="1"/>
      <c r="Q13" s="1">
        <f t="shared" si="4"/>
        <v>9.3521999999999998</v>
      </c>
      <c r="R13" s="5"/>
      <c r="S13" s="5"/>
      <c r="T13" s="1"/>
      <c r="U13" s="1">
        <f t="shared" si="5"/>
        <v>34.308611877419217</v>
      </c>
      <c r="V13" s="1">
        <f t="shared" si="6"/>
        <v>34.308611877419217</v>
      </c>
      <c r="W13" s="1">
        <v>7.7343999999999991</v>
      </c>
      <c r="X13" s="1">
        <v>12.801600000000001</v>
      </c>
      <c r="Y13" s="1">
        <v>9.5616000000000003</v>
      </c>
      <c r="Z13" s="1">
        <v>13.200200000000001</v>
      </c>
      <c r="AA13" s="1">
        <v>12.279400000000001</v>
      </c>
      <c r="AB13" s="1">
        <v>12.4374</v>
      </c>
      <c r="AC13" s="1">
        <v>13.433199999999999</v>
      </c>
      <c r="AD13" s="1">
        <v>14.1624</v>
      </c>
      <c r="AE13" s="1">
        <v>21.780200000000001</v>
      </c>
      <c r="AF13" s="1">
        <v>10.950200000000001</v>
      </c>
      <c r="AG13" s="14" t="s">
        <v>44</v>
      </c>
      <c r="AH13" s="1">
        <f t="shared" si="3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37</v>
      </c>
      <c r="C14" s="1">
        <v>209.80099999999999</v>
      </c>
      <c r="D14" s="1">
        <v>202.07</v>
      </c>
      <c r="E14" s="1">
        <v>36.374000000000002</v>
      </c>
      <c r="F14" s="1">
        <v>375.49700000000001</v>
      </c>
      <c r="G14" s="8">
        <v>1</v>
      </c>
      <c r="H14" s="1">
        <v>120</v>
      </c>
      <c r="I14" s="1" t="s">
        <v>38</v>
      </c>
      <c r="J14" s="1"/>
      <c r="K14" s="1"/>
      <c r="L14" s="1">
        <f t="shared" si="2"/>
        <v>36.374000000000002</v>
      </c>
      <c r="M14" s="1"/>
      <c r="N14" s="1"/>
      <c r="O14" s="1">
        <v>200</v>
      </c>
      <c r="P14" s="1"/>
      <c r="Q14" s="1">
        <f t="shared" si="4"/>
        <v>7.2748000000000008</v>
      </c>
      <c r="R14" s="5"/>
      <c r="S14" s="5"/>
      <c r="T14" s="1"/>
      <c r="U14" s="1">
        <f t="shared" si="5"/>
        <v>79.108291636883493</v>
      </c>
      <c r="V14" s="1">
        <f t="shared" si="6"/>
        <v>79.108291636883493</v>
      </c>
      <c r="W14" s="1">
        <v>4.4016000000000002</v>
      </c>
      <c r="X14" s="1">
        <v>0</v>
      </c>
      <c r="Y14" s="1">
        <v>9.7170000000000005</v>
      </c>
      <c r="Z14" s="1">
        <v>0</v>
      </c>
      <c r="AA14" s="1">
        <v>-0.1</v>
      </c>
      <c r="AB14" s="1">
        <v>-0.1</v>
      </c>
      <c r="AC14" s="1">
        <v>4.1177999999999999</v>
      </c>
      <c r="AD14" s="1">
        <v>3.3096000000000001</v>
      </c>
      <c r="AE14" s="1">
        <v>5.7084000000000001</v>
      </c>
      <c r="AF14" s="1">
        <v>2.448</v>
      </c>
      <c r="AG14" s="14" t="s">
        <v>44</v>
      </c>
      <c r="AH14" s="1">
        <f t="shared" si="3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40</v>
      </c>
      <c r="C15" s="1">
        <v>244</v>
      </c>
      <c r="D15" s="1">
        <v>320</v>
      </c>
      <c r="E15" s="1">
        <v>154</v>
      </c>
      <c r="F15" s="1">
        <v>408</v>
      </c>
      <c r="G15" s="8">
        <v>0.25</v>
      </c>
      <c r="H15" s="1">
        <v>120</v>
      </c>
      <c r="I15" s="1" t="s">
        <v>38</v>
      </c>
      <c r="J15" s="1"/>
      <c r="K15" s="1"/>
      <c r="L15" s="1">
        <f t="shared" si="2"/>
        <v>154</v>
      </c>
      <c r="M15" s="1"/>
      <c r="N15" s="1"/>
      <c r="O15" s="1">
        <v>80</v>
      </c>
      <c r="P15" s="1">
        <v>160</v>
      </c>
      <c r="Q15" s="1">
        <f t="shared" si="4"/>
        <v>30.8</v>
      </c>
      <c r="R15" s="5">
        <v>80</v>
      </c>
      <c r="S15" s="5"/>
      <c r="T15" s="1"/>
      <c r="U15" s="1">
        <f t="shared" si="5"/>
        <v>23.636363636363637</v>
      </c>
      <c r="V15" s="1">
        <f t="shared" si="6"/>
        <v>21.038961038961038</v>
      </c>
      <c r="W15" s="1">
        <v>36.4</v>
      </c>
      <c r="X15" s="1">
        <v>34.799999999999997</v>
      </c>
      <c r="Y15" s="1">
        <v>23.8</v>
      </c>
      <c r="Z15" s="1">
        <v>39.6</v>
      </c>
      <c r="AA15" s="1">
        <v>20</v>
      </c>
      <c r="AB15" s="1">
        <v>38.200000000000003</v>
      </c>
      <c r="AC15" s="1">
        <v>23.4</v>
      </c>
      <c r="AD15" s="1">
        <v>21.8</v>
      </c>
      <c r="AE15" s="1">
        <v>34</v>
      </c>
      <c r="AF15" s="1">
        <v>25.4</v>
      </c>
      <c r="AG15" s="1"/>
      <c r="AH15" s="1">
        <f t="shared" si="3"/>
        <v>20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40</v>
      </c>
      <c r="C16" s="1">
        <v>1</v>
      </c>
      <c r="D16" s="1">
        <v>360</v>
      </c>
      <c r="E16" s="1">
        <v>245</v>
      </c>
      <c r="F16" s="1">
        <v>113</v>
      </c>
      <c r="G16" s="8">
        <v>0.25</v>
      </c>
      <c r="H16" s="1">
        <v>120</v>
      </c>
      <c r="I16" s="1" t="s">
        <v>38</v>
      </c>
      <c r="J16" s="1"/>
      <c r="K16" s="1"/>
      <c r="L16" s="1">
        <f t="shared" si="2"/>
        <v>245</v>
      </c>
      <c r="M16" s="1"/>
      <c r="N16" s="1"/>
      <c r="O16" s="1">
        <v>480</v>
      </c>
      <c r="P16" s="1">
        <v>320</v>
      </c>
      <c r="Q16" s="1">
        <f t="shared" si="4"/>
        <v>49</v>
      </c>
      <c r="R16" s="5">
        <v>400</v>
      </c>
      <c r="S16" s="5">
        <v>67</v>
      </c>
      <c r="T16" s="1"/>
      <c r="U16" s="1">
        <f t="shared" si="5"/>
        <v>26.795918367346939</v>
      </c>
      <c r="V16" s="1">
        <f t="shared" si="6"/>
        <v>18.632653061224488</v>
      </c>
      <c r="W16" s="1">
        <v>53.8</v>
      </c>
      <c r="X16" s="1">
        <v>40.799999999999997</v>
      </c>
      <c r="Y16" s="1">
        <v>72</v>
      </c>
      <c r="Z16" s="1">
        <v>51</v>
      </c>
      <c r="AA16" s="1">
        <v>23</v>
      </c>
      <c r="AB16" s="1">
        <v>54.8</v>
      </c>
      <c r="AC16" s="1">
        <v>50.8</v>
      </c>
      <c r="AD16" s="1">
        <v>42.6</v>
      </c>
      <c r="AE16" s="1">
        <v>54.8</v>
      </c>
      <c r="AF16" s="1">
        <v>34.6</v>
      </c>
      <c r="AG16" s="1"/>
      <c r="AH16" s="1">
        <f t="shared" si="3"/>
        <v>100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37</v>
      </c>
      <c r="C17" s="1">
        <v>98.373000000000005</v>
      </c>
      <c r="D17" s="1">
        <v>95.688000000000002</v>
      </c>
      <c r="E17" s="1">
        <v>45.462000000000003</v>
      </c>
      <c r="F17" s="1">
        <v>146.726</v>
      </c>
      <c r="G17" s="8">
        <v>1</v>
      </c>
      <c r="H17" s="1">
        <v>120</v>
      </c>
      <c r="I17" s="1" t="s">
        <v>38</v>
      </c>
      <c r="J17" s="1"/>
      <c r="K17" s="1"/>
      <c r="L17" s="1">
        <f t="shared" si="2"/>
        <v>45.462000000000003</v>
      </c>
      <c r="M17" s="1"/>
      <c r="N17" s="1"/>
      <c r="O17" s="1"/>
      <c r="P17" s="1"/>
      <c r="Q17" s="1">
        <f t="shared" si="4"/>
        <v>9.0924000000000014</v>
      </c>
      <c r="R17" s="5">
        <v>80</v>
      </c>
      <c r="S17" s="5">
        <v>35.122000000000014</v>
      </c>
      <c r="T17" s="1"/>
      <c r="U17" s="1">
        <f t="shared" si="5"/>
        <v>24.935770533632482</v>
      </c>
      <c r="V17" s="1">
        <f t="shared" si="6"/>
        <v>16.13721349698649</v>
      </c>
      <c r="W17" s="1">
        <v>9.3227999999999991</v>
      </c>
      <c r="X17" s="1">
        <v>5.8247999999999998</v>
      </c>
      <c r="Y17" s="1">
        <v>12.045400000000001</v>
      </c>
      <c r="Z17" s="1">
        <v>8.2945999999999991</v>
      </c>
      <c r="AA17" s="1">
        <v>7.7812000000000001</v>
      </c>
      <c r="AB17" s="1">
        <v>7.2081999999999997</v>
      </c>
      <c r="AC17" s="1">
        <v>9.0162000000000013</v>
      </c>
      <c r="AD17" s="1">
        <v>3.5244</v>
      </c>
      <c r="AE17" s="1">
        <v>8.2218</v>
      </c>
      <c r="AF17" s="1">
        <v>5.4154</v>
      </c>
      <c r="AG17" s="1"/>
      <c r="AH17" s="1">
        <f t="shared" si="3"/>
        <v>80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40</v>
      </c>
      <c r="C18" s="1">
        <v>454</v>
      </c>
      <c r="D18" s="1">
        <v>280</v>
      </c>
      <c r="E18" s="1">
        <v>185</v>
      </c>
      <c r="F18" s="1">
        <v>547</v>
      </c>
      <c r="G18" s="8">
        <v>0.25</v>
      </c>
      <c r="H18" s="1">
        <v>120</v>
      </c>
      <c r="I18" s="1" t="s">
        <v>38</v>
      </c>
      <c r="J18" s="1"/>
      <c r="K18" s="1"/>
      <c r="L18" s="1">
        <f t="shared" si="2"/>
        <v>185</v>
      </c>
      <c r="M18" s="1"/>
      <c r="N18" s="1"/>
      <c r="O18" s="1"/>
      <c r="P18" s="1">
        <v>200</v>
      </c>
      <c r="Q18" s="1">
        <f t="shared" si="4"/>
        <v>37</v>
      </c>
      <c r="R18" s="5">
        <v>80</v>
      </c>
      <c r="S18" s="5"/>
      <c r="T18" s="1"/>
      <c r="U18" s="1">
        <f t="shared" si="5"/>
        <v>22.351351351351351</v>
      </c>
      <c r="V18" s="1">
        <f t="shared" si="6"/>
        <v>20.189189189189189</v>
      </c>
      <c r="W18" s="1">
        <v>37.6</v>
      </c>
      <c r="X18" s="1">
        <v>25.2</v>
      </c>
      <c r="Y18" s="1">
        <v>38.6</v>
      </c>
      <c r="Z18" s="1">
        <v>51.2</v>
      </c>
      <c r="AA18" s="1">
        <v>21.8</v>
      </c>
      <c r="AB18" s="1">
        <v>53.8</v>
      </c>
      <c r="AC18" s="1">
        <v>30.2</v>
      </c>
      <c r="AD18" s="1">
        <v>23.8</v>
      </c>
      <c r="AE18" s="1">
        <v>43.4</v>
      </c>
      <c r="AF18" s="1">
        <v>29.4</v>
      </c>
      <c r="AG18" s="1"/>
      <c r="AH18" s="1">
        <f t="shared" si="3"/>
        <v>20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40</v>
      </c>
      <c r="C19" s="1">
        <v>612</v>
      </c>
      <c r="D19" s="1">
        <v>488</v>
      </c>
      <c r="E19" s="1">
        <v>427</v>
      </c>
      <c r="F19" s="1">
        <v>673</v>
      </c>
      <c r="G19" s="8">
        <v>0.5</v>
      </c>
      <c r="H19" s="1">
        <v>60</v>
      </c>
      <c r="I19" s="1" t="s">
        <v>38</v>
      </c>
      <c r="J19" s="1"/>
      <c r="K19" s="1"/>
      <c r="L19" s="1">
        <f t="shared" si="2"/>
        <v>427</v>
      </c>
      <c r="M19" s="1"/>
      <c r="N19" s="1"/>
      <c r="O19" s="1">
        <v>400</v>
      </c>
      <c r="P19" s="1">
        <v>200</v>
      </c>
      <c r="Q19" s="1">
        <f t="shared" si="4"/>
        <v>85.4</v>
      </c>
      <c r="R19" s="5">
        <v>440</v>
      </c>
      <c r="S19" s="5">
        <v>435</v>
      </c>
      <c r="T19" s="1"/>
      <c r="U19" s="1">
        <f t="shared" si="5"/>
        <v>20.05854800936768</v>
      </c>
      <c r="V19" s="1">
        <f t="shared" si="6"/>
        <v>14.906323185011708</v>
      </c>
      <c r="W19" s="1">
        <v>69.8</v>
      </c>
      <c r="X19" s="1">
        <v>78</v>
      </c>
      <c r="Y19" s="1">
        <v>71.599999999999994</v>
      </c>
      <c r="Z19" s="1">
        <v>110</v>
      </c>
      <c r="AA19" s="1">
        <v>50</v>
      </c>
      <c r="AB19" s="1">
        <v>82.6</v>
      </c>
      <c r="AC19" s="1">
        <v>75.2</v>
      </c>
      <c r="AD19" s="1">
        <v>64.599999999999994</v>
      </c>
      <c r="AE19" s="1">
        <v>88.4</v>
      </c>
      <c r="AF19" s="1">
        <v>61.4</v>
      </c>
      <c r="AG19" s="1"/>
      <c r="AH19" s="1">
        <f t="shared" si="3"/>
        <v>220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37</v>
      </c>
      <c r="C20" s="1">
        <v>321.06200000000001</v>
      </c>
      <c r="D20" s="1">
        <v>357.827</v>
      </c>
      <c r="E20" s="1">
        <v>268.32400000000001</v>
      </c>
      <c r="F20" s="1">
        <v>410.565</v>
      </c>
      <c r="G20" s="8">
        <v>1</v>
      </c>
      <c r="H20" s="1">
        <v>60</v>
      </c>
      <c r="I20" s="1" t="s">
        <v>38</v>
      </c>
      <c r="J20" s="1"/>
      <c r="K20" s="1"/>
      <c r="L20" s="1">
        <f t="shared" si="2"/>
        <v>268.32400000000001</v>
      </c>
      <c r="M20" s="1"/>
      <c r="N20" s="1"/>
      <c r="O20" s="1">
        <v>100</v>
      </c>
      <c r="P20" s="1">
        <v>300</v>
      </c>
      <c r="Q20" s="1">
        <f t="shared" si="4"/>
        <v>53.6648</v>
      </c>
      <c r="R20" s="5">
        <v>300</v>
      </c>
      <c r="S20" s="5">
        <v>262.73100000000005</v>
      </c>
      <c r="T20" s="1"/>
      <c r="U20" s="1">
        <f t="shared" si="5"/>
        <v>20.694477571890701</v>
      </c>
      <c r="V20" s="1">
        <f t="shared" si="6"/>
        <v>15.10422101638318</v>
      </c>
      <c r="W20" s="1">
        <v>52.241399999999999</v>
      </c>
      <c r="X20" s="1">
        <v>43.2136</v>
      </c>
      <c r="Y20" s="1">
        <v>45.679600000000001</v>
      </c>
      <c r="Z20" s="1">
        <v>61.413400000000003</v>
      </c>
      <c r="AA20" s="1">
        <v>36.774799999999999</v>
      </c>
      <c r="AB20" s="1">
        <v>50.723200000000013</v>
      </c>
      <c r="AC20" s="1">
        <v>50.261600000000001</v>
      </c>
      <c r="AD20" s="1">
        <v>19.550999999999998</v>
      </c>
      <c r="AE20" s="1">
        <v>47.976799999999997</v>
      </c>
      <c r="AF20" s="1">
        <v>38.799599999999998</v>
      </c>
      <c r="AG20" s="1"/>
      <c r="AH20" s="1">
        <f t="shared" si="3"/>
        <v>300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37</v>
      </c>
      <c r="C21" s="1">
        <v>640.505</v>
      </c>
      <c r="D21" s="1">
        <v>626.77</v>
      </c>
      <c r="E21" s="1">
        <v>487.46199999999999</v>
      </c>
      <c r="F21" s="1">
        <v>771.42499999999995</v>
      </c>
      <c r="G21" s="8">
        <v>1</v>
      </c>
      <c r="H21" s="1">
        <v>50</v>
      </c>
      <c r="I21" s="1" t="s">
        <v>38</v>
      </c>
      <c r="J21" s="1"/>
      <c r="K21" s="1"/>
      <c r="L21" s="1">
        <f t="shared" si="2"/>
        <v>487.46199999999999</v>
      </c>
      <c r="M21" s="1"/>
      <c r="N21" s="1"/>
      <c r="O21" s="1">
        <v>500</v>
      </c>
      <c r="P21" s="1">
        <v>400</v>
      </c>
      <c r="Q21" s="1">
        <f t="shared" si="4"/>
        <v>97.492400000000004</v>
      </c>
      <c r="R21" s="5">
        <v>400</v>
      </c>
      <c r="S21" s="5">
        <v>278.423</v>
      </c>
      <c r="T21" s="1"/>
      <c r="U21" s="1">
        <f t="shared" si="5"/>
        <v>21.24704079497479</v>
      </c>
      <c r="V21" s="1">
        <f t="shared" si="6"/>
        <v>17.144156877869452</v>
      </c>
      <c r="W21" s="1">
        <v>89.820599999999999</v>
      </c>
      <c r="X21" s="1">
        <v>89.440399999999997</v>
      </c>
      <c r="Y21" s="1">
        <v>71.689800000000005</v>
      </c>
      <c r="Z21" s="1">
        <v>102.9468</v>
      </c>
      <c r="AA21" s="1">
        <v>40.924199999999999</v>
      </c>
      <c r="AB21" s="1">
        <v>89.883600000000001</v>
      </c>
      <c r="AC21" s="1">
        <v>86.548000000000002</v>
      </c>
      <c r="AD21" s="1">
        <v>89.822400000000002</v>
      </c>
      <c r="AE21" s="1">
        <v>106.7602</v>
      </c>
      <c r="AF21" s="1">
        <v>76.813000000000002</v>
      </c>
      <c r="AG21" s="1"/>
      <c r="AH21" s="1">
        <f t="shared" si="3"/>
        <v>400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37</v>
      </c>
      <c r="C22" s="1">
        <v>193.86799999999999</v>
      </c>
      <c r="D22" s="1">
        <v>155.864</v>
      </c>
      <c r="E22" s="1">
        <v>181.24299999999999</v>
      </c>
      <c r="F22" s="1">
        <v>168.489</v>
      </c>
      <c r="G22" s="8">
        <v>1</v>
      </c>
      <c r="H22" s="1">
        <v>50</v>
      </c>
      <c r="I22" s="1" t="s">
        <v>38</v>
      </c>
      <c r="J22" s="1"/>
      <c r="K22" s="1"/>
      <c r="L22" s="1">
        <f t="shared" si="2"/>
        <v>181.24299999999999</v>
      </c>
      <c r="M22" s="1"/>
      <c r="N22" s="1"/>
      <c r="O22" s="1">
        <v>120</v>
      </c>
      <c r="P22" s="1">
        <v>40</v>
      </c>
      <c r="Q22" s="1">
        <f t="shared" si="4"/>
        <v>36.248599999999996</v>
      </c>
      <c r="R22" s="5">
        <v>160</v>
      </c>
      <c r="S22" s="5">
        <v>287.73719999999992</v>
      </c>
      <c r="T22" s="1"/>
      <c r="U22" s="1">
        <f t="shared" si="5"/>
        <v>13.476079076157426</v>
      </c>
      <c r="V22" s="1">
        <f t="shared" si="6"/>
        <v>9.0621155023918192</v>
      </c>
      <c r="W22" s="1">
        <v>20.937999999999999</v>
      </c>
      <c r="X22" s="1">
        <v>19.0824</v>
      </c>
      <c r="Y22" s="1">
        <v>24.536799999999999</v>
      </c>
      <c r="Z22" s="1">
        <v>31.353999999999999</v>
      </c>
      <c r="AA22" s="1">
        <v>22.019600000000001</v>
      </c>
      <c r="AB22" s="1">
        <v>26.8856</v>
      </c>
      <c r="AC22" s="1">
        <v>23.463000000000001</v>
      </c>
      <c r="AD22" s="1">
        <v>4.1456</v>
      </c>
      <c r="AE22" s="1">
        <v>34.4026</v>
      </c>
      <c r="AF22" s="1">
        <v>19.444400000000002</v>
      </c>
      <c r="AG22" s="1"/>
      <c r="AH22" s="1">
        <f t="shared" si="3"/>
        <v>160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57</v>
      </c>
      <c r="B23" s="1" t="s">
        <v>40</v>
      </c>
      <c r="C23" s="1">
        <v>259</v>
      </c>
      <c r="D23" s="1">
        <v>1500</v>
      </c>
      <c r="E23" s="1">
        <v>1073</v>
      </c>
      <c r="F23" s="1">
        <v>673</v>
      </c>
      <c r="G23" s="8">
        <v>0.3</v>
      </c>
      <c r="H23" s="1">
        <v>50</v>
      </c>
      <c r="I23" s="1" t="s">
        <v>38</v>
      </c>
      <c r="J23" s="1"/>
      <c r="K23" s="1"/>
      <c r="L23" s="1">
        <f t="shared" si="2"/>
        <v>1073</v>
      </c>
      <c r="M23" s="1"/>
      <c r="N23" s="1"/>
      <c r="O23" s="1">
        <v>1300</v>
      </c>
      <c r="P23" s="1">
        <v>800</v>
      </c>
      <c r="Q23" s="1">
        <f t="shared" si="4"/>
        <v>214.6</v>
      </c>
      <c r="R23" s="5">
        <v>1400</v>
      </c>
      <c r="S23" s="5">
        <v>1519</v>
      </c>
      <c r="T23" s="1"/>
      <c r="U23" s="1">
        <f t="shared" si="5"/>
        <v>19.445479962721343</v>
      </c>
      <c r="V23" s="1">
        <f t="shared" si="6"/>
        <v>12.921714818266542</v>
      </c>
      <c r="W23" s="1">
        <v>175.8</v>
      </c>
      <c r="X23" s="1">
        <v>171.6</v>
      </c>
      <c r="Y23" s="1">
        <v>192</v>
      </c>
      <c r="Z23" s="1">
        <v>241.8</v>
      </c>
      <c r="AA23" s="1">
        <v>132</v>
      </c>
      <c r="AB23" s="1">
        <v>197.6</v>
      </c>
      <c r="AC23" s="1">
        <v>173</v>
      </c>
      <c r="AD23" s="1">
        <v>-0.8</v>
      </c>
      <c r="AE23" s="1">
        <v>230.6</v>
      </c>
      <c r="AF23" s="1">
        <v>159</v>
      </c>
      <c r="AG23" s="1"/>
      <c r="AH23" s="1">
        <f t="shared" si="3"/>
        <v>420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1" t="s">
        <v>58</v>
      </c>
      <c r="B24" s="11" t="s">
        <v>40</v>
      </c>
      <c r="C24" s="11"/>
      <c r="D24" s="11"/>
      <c r="E24" s="11"/>
      <c r="F24" s="11"/>
      <c r="G24" s="12">
        <v>0.18</v>
      </c>
      <c r="H24" s="11"/>
      <c r="I24" s="11" t="s">
        <v>59</v>
      </c>
      <c r="J24" s="11"/>
      <c r="K24" s="11"/>
      <c r="L24" s="11">
        <f t="shared" si="2"/>
        <v>0</v>
      </c>
      <c r="M24" s="11"/>
      <c r="N24" s="11"/>
      <c r="O24" s="11"/>
      <c r="P24" s="11">
        <v>200</v>
      </c>
      <c r="Q24" s="11">
        <f t="shared" si="4"/>
        <v>0</v>
      </c>
      <c r="R24" s="5">
        <f>IFERROR(VLOOKUP(A24,[1]машины!$B:$I,4,0),0)</f>
        <v>0</v>
      </c>
      <c r="S24" s="13"/>
      <c r="T24" s="11"/>
      <c r="U24" s="11" t="e">
        <f t="shared" si="5"/>
        <v>#DIV/0!</v>
      </c>
      <c r="V24" s="11" t="e">
        <f t="shared" si="6"/>
        <v>#DIV/0!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/>
      <c r="AH24" s="11">
        <f t="shared" si="3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1" t="s">
        <v>60</v>
      </c>
      <c r="B25" s="11" t="s">
        <v>40</v>
      </c>
      <c r="C25" s="11"/>
      <c r="D25" s="11"/>
      <c r="E25" s="11"/>
      <c r="F25" s="11"/>
      <c r="G25" s="12">
        <v>0.28000000000000003</v>
      </c>
      <c r="H25" s="11"/>
      <c r="I25" s="11" t="s">
        <v>59</v>
      </c>
      <c r="J25" s="11"/>
      <c r="K25" s="11"/>
      <c r="L25" s="11">
        <f t="shared" si="2"/>
        <v>0</v>
      </c>
      <c r="M25" s="11"/>
      <c r="N25" s="11"/>
      <c r="O25" s="11"/>
      <c r="P25" s="11">
        <v>120</v>
      </c>
      <c r="Q25" s="11">
        <f t="shared" si="4"/>
        <v>0</v>
      </c>
      <c r="R25" s="5">
        <f>IFERROR(VLOOKUP(A25,[1]машины!$B:$I,4,0),0)</f>
        <v>120</v>
      </c>
      <c r="S25" s="13"/>
      <c r="T25" s="11"/>
      <c r="U25" s="11" t="e">
        <f t="shared" si="5"/>
        <v>#DIV/0!</v>
      </c>
      <c r="V25" s="11" t="e">
        <f t="shared" si="6"/>
        <v>#DIV/0!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/>
      <c r="AH25" s="11">
        <f t="shared" si="3"/>
        <v>33.6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1" t="s">
        <v>61</v>
      </c>
      <c r="B26" s="11" t="s">
        <v>37</v>
      </c>
      <c r="C26" s="11"/>
      <c r="D26" s="11"/>
      <c r="E26" s="11"/>
      <c r="F26" s="11"/>
      <c r="G26" s="12">
        <v>1</v>
      </c>
      <c r="H26" s="11"/>
      <c r="I26" s="11" t="s">
        <v>59</v>
      </c>
      <c r="J26" s="11"/>
      <c r="K26" s="11"/>
      <c r="L26" s="11">
        <f t="shared" si="2"/>
        <v>0</v>
      </c>
      <c r="M26" s="11"/>
      <c r="N26" s="11"/>
      <c r="O26" s="11"/>
      <c r="P26" s="11">
        <v>30</v>
      </c>
      <c r="Q26" s="11">
        <f t="shared" si="4"/>
        <v>0</v>
      </c>
      <c r="R26" s="5">
        <f>IFERROR(VLOOKUP(A26,[1]машины!$B:$I,4,0),0)</f>
        <v>30</v>
      </c>
      <c r="S26" s="13"/>
      <c r="T26" s="11"/>
      <c r="U26" s="11" t="e">
        <f t="shared" si="5"/>
        <v>#DIV/0!</v>
      </c>
      <c r="V26" s="11" t="e">
        <f t="shared" si="6"/>
        <v>#DIV/0!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/>
      <c r="AH26" s="11">
        <f t="shared" si="3"/>
        <v>30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1" t="s">
        <v>62</v>
      </c>
      <c r="B27" s="11" t="s">
        <v>40</v>
      </c>
      <c r="C27" s="11"/>
      <c r="D27" s="11"/>
      <c r="E27" s="11"/>
      <c r="F27" s="11"/>
      <c r="G27" s="12">
        <v>0.4</v>
      </c>
      <c r="H27" s="11"/>
      <c r="I27" s="11" t="s">
        <v>59</v>
      </c>
      <c r="J27" s="11"/>
      <c r="K27" s="11"/>
      <c r="L27" s="11">
        <f t="shared" si="2"/>
        <v>0</v>
      </c>
      <c r="M27" s="11"/>
      <c r="N27" s="11"/>
      <c r="O27" s="11"/>
      <c r="P27" s="11">
        <v>120</v>
      </c>
      <c r="Q27" s="11">
        <f t="shared" si="4"/>
        <v>0</v>
      </c>
      <c r="R27" s="5">
        <f>IFERROR(VLOOKUP(A27,[1]машины!$B:$I,4,0),0)</f>
        <v>120</v>
      </c>
      <c r="S27" s="13"/>
      <c r="T27" s="11"/>
      <c r="U27" s="11" t="e">
        <f t="shared" si="5"/>
        <v>#DIV/0!</v>
      </c>
      <c r="V27" s="11" t="e">
        <f t="shared" si="6"/>
        <v>#DIV/0!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/>
      <c r="AH27" s="11">
        <f t="shared" si="3"/>
        <v>48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1" t="s">
        <v>63</v>
      </c>
      <c r="B28" s="11" t="s">
        <v>40</v>
      </c>
      <c r="C28" s="11"/>
      <c r="D28" s="11"/>
      <c r="E28" s="11"/>
      <c r="F28" s="11"/>
      <c r="G28" s="12">
        <v>0.4</v>
      </c>
      <c r="H28" s="11"/>
      <c r="I28" s="11" t="s">
        <v>59</v>
      </c>
      <c r="J28" s="11"/>
      <c r="K28" s="11"/>
      <c r="L28" s="11">
        <f t="shared" si="2"/>
        <v>0</v>
      </c>
      <c r="M28" s="11"/>
      <c r="N28" s="11"/>
      <c r="O28" s="11"/>
      <c r="P28" s="11">
        <v>120</v>
      </c>
      <c r="Q28" s="11">
        <f t="shared" si="4"/>
        <v>0</v>
      </c>
      <c r="R28" s="5">
        <f>IFERROR(VLOOKUP(A28,[1]машины!$B:$I,4,0),0)</f>
        <v>0</v>
      </c>
      <c r="S28" s="13"/>
      <c r="T28" s="11"/>
      <c r="U28" s="11" t="e">
        <f t="shared" si="5"/>
        <v>#DIV/0!</v>
      </c>
      <c r="V28" s="11" t="e">
        <f t="shared" si="6"/>
        <v>#DIV/0!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/>
      <c r="AH28" s="11">
        <f t="shared" si="3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1" t="s">
        <v>64</v>
      </c>
      <c r="B29" s="11" t="s">
        <v>40</v>
      </c>
      <c r="C29" s="11"/>
      <c r="D29" s="11"/>
      <c r="E29" s="11"/>
      <c r="F29" s="11"/>
      <c r="G29" s="12">
        <v>0.36</v>
      </c>
      <c r="H29" s="11"/>
      <c r="I29" s="11" t="s">
        <v>59</v>
      </c>
      <c r="J29" s="11"/>
      <c r="K29" s="11"/>
      <c r="L29" s="11">
        <f t="shared" si="2"/>
        <v>0</v>
      </c>
      <c r="M29" s="11"/>
      <c r="N29" s="11"/>
      <c r="O29" s="11"/>
      <c r="P29" s="11">
        <v>80</v>
      </c>
      <c r="Q29" s="11">
        <f t="shared" si="4"/>
        <v>0</v>
      </c>
      <c r="R29" s="5">
        <f>IFERROR(VLOOKUP(A29,[1]машины!$B:$I,4,0),0)</f>
        <v>0</v>
      </c>
      <c r="S29" s="13"/>
      <c r="T29" s="11"/>
      <c r="U29" s="11" t="e">
        <f t="shared" si="5"/>
        <v>#DIV/0!</v>
      </c>
      <c r="V29" s="11" t="e">
        <f t="shared" si="6"/>
        <v>#DIV/0!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/>
      <c r="AH29" s="11">
        <f t="shared" si="3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1" t="s">
        <v>65</v>
      </c>
      <c r="B30" s="11" t="s">
        <v>40</v>
      </c>
      <c r="C30" s="11"/>
      <c r="D30" s="11"/>
      <c r="E30" s="11"/>
      <c r="F30" s="11"/>
      <c r="G30" s="12">
        <v>0.33</v>
      </c>
      <c r="H30" s="11"/>
      <c r="I30" s="11" t="s">
        <v>59</v>
      </c>
      <c r="J30" s="11"/>
      <c r="K30" s="11"/>
      <c r="L30" s="11">
        <f t="shared" si="2"/>
        <v>0</v>
      </c>
      <c r="M30" s="11"/>
      <c r="N30" s="11"/>
      <c r="O30" s="11"/>
      <c r="P30" s="11">
        <v>160</v>
      </c>
      <c r="Q30" s="11">
        <f t="shared" si="4"/>
        <v>0</v>
      </c>
      <c r="R30" s="5">
        <f>IFERROR(VLOOKUP(A30,[1]машины!$B:$I,4,0),0)</f>
        <v>160</v>
      </c>
      <c r="S30" s="13"/>
      <c r="T30" s="11"/>
      <c r="U30" s="11" t="e">
        <f t="shared" si="5"/>
        <v>#DIV/0!</v>
      </c>
      <c r="V30" s="11" t="e">
        <f t="shared" si="6"/>
        <v>#DIV/0!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/>
      <c r="AH30" s="11">
        <f t="shared" si="3"/>
        <v>52.800000000000004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1" t="s">
        <v>66</v>
      </c>
      <c r="B31" s="11" t="s">
        <v>40</v>
      </c>
      <c r="C31" s="11"/>
      <c r="D31" s="11"/>
      <c r="E31" s="11"/>
      <c r="F31" s="11"/>
      <c r="G31" s="12">
        <v>0.33</v>
      </c>
      <c r="H31" s="11"/>
      <c r="I31" s="11" t="s">
        <v>59</v>
      </c>
      <c r="J31" s="11"/>
      <c r="K31" s="11"/>
      <c r="L31" s="11">
        <f t="shared" si="2"/>
        <v>0</v>
      </c>
      <c r="M31" s="11"/>
      <c r="N31" s="11"/>
      <c r="O31" s="11"/>
      <c r="P31" s="11">
        <v>160</v>
      </c>
      <c r="Q31" s="11">
        <f t="shared" si="4"/>
        <v>0</v>
      </c>
      <c r="R31" s="5">
        <f>IFERROR(VLOOKUP(A31,[1]машины!$B:$I,4,0),0)</f>
        <v>0</v>
      </c>
      <c r="S31" s="13"/>
      <c r="T31" s="11"/>
      <c r="U31" s="11" t="e">
        <f t="shared" si="5"/>
        <v>#DIV/0!</v>
      </c>
      <c r="V31" s="11" t="e">
        <f t="shared" si="6"/>
        <v>#DIV/0!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/>
      <c r="AH31" s="11">
        <f t="shared" si="3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1" t="s">
        <v>67</v>
      </c>
      <c r="B32" s="11" t="s">
        <v>40</v>
      </c>
      <c r="C32" s="11"/>
      <c r="D32" s="11"/>
      <c r="E32" s="11"/>
      <c r="F32" s="11"/>
      <c r="G32" s="12">
        <v>0.28000000000000003</v>
      </c>
      <c r="H32" s="11"/>
      <c r="I32" s="11" t="s">
        <v>59</v>
      </c>
      <c r="J32" s="11"/>
      <c r="K32" s="11"/>
      <c r="L32" s="11">
        <f t="shared" si="2"/>
        <v>0</v>
      </c>
      <c r="M32" s="11"/>
      <c r="N32" s="11"/>
      <c r="O32" s="11"/>
      <c r="P32" s="11">
        <v>200</v>
      </c>
      <c r="Q32" s="11">
        <f t="shared" si="4"/>
        <v>0</v>
      </c>
      <c r="R32" s="5">
        <f>IFERROR(VLOOKUP(A32,[1]машины!$B:$I,4,0),0)</f>
        <v>0</v>
      </c>
      <c r="S32" s="13"/>
      <c r="T32" s="11"/>
      <c r="U32" s="11" t="e">
        <f t="shared" si="5"/>
        <v>#DIV/0!</v>
      </c>
      <c r="V32" s="11" t="e">
        <f t="shared" si="6"/>
        <v>#DIV/0!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/>
      <c r="AH32" s="11">
        <f t="shared" si="3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1" t="s">
        <v>68</v>
      </c>
      <c r="B33" s="11" t="s">
        <v>40</v>
      </c>
      <c r="C33" s="11"/>
      <c r="D33" s="11"/>
      <c r="E33" s="11"/>
      <c r="F33" s="11"/>
      <c r="G33" s="12">
        <v>0.41</v>
      </c>
      <c r="H33" s="11"/>
      <c r="I33" s="11" t="s">
        <v>59</v>
      </c>
      <c r="J33" s="11"/>
      <c r="K33" s="11"/>
      <c r="L33" s="11">
        <f t="shared" si="2"/>
        <v>0</v>
      </c>
      <c r="M33" s="11"/>
      <c r="N33" s="11"/>
      <c r="O33" s="11"/>
      <c r="P33" s="11">
        <v>150</v>
      </c>
      <c r="Q33" s="11">
        <f t="shared" si="4"/>
        <v>0</v>
      </c>
      <c r="R33" s="5">
        <f>IFERROR(VLOOKUP(A33,[1]машины!$B:$I,4,0),0)</f>
        <v>0</v>
      </c>
      <c r="S33" s="13"/>
      <c r="T33" s="11"/>
      <c r="U33" s="11" t="e">
        <f t="shared" si="5"/>
        <v>#DIV/0!</v>
      </c>
      <c r="V33" s="11" t="e">
        <f t="shared" si="6"/>
        <v>#DIV/0!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/>
      <c r="AH33" s="11">
        <f t="shared" si="3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1" t="s">
        <v>69</v>
      </c>
      <c r="B34" s="11" t="s">
        <v>40</v>
      </c>
      <c r="C34" s="11"/>
      <c r="D34" s="11"/>
      <c r="E34" s="11"/>
      <c r="F34" s="11"/>
      <c r="G34" s="12">
        <v>0.4</v>
      </c>
      <c r="H34" s="11"/>
      <c r="I34" s="11" t="s">
        <v>59</v>
      </c>
      <c r="J34" s="11"/>
      <c r="K34" s="11"/>
      <c r="L34" s="11">
        <f t="shared" si="2"/>
        <v>0</v>
      </c>
      <c r="M34" s="11"/>
      <c r="N34" s="11"/>
      <c r="O34" s="11"/>
      <c r="P34" s="11">
        <v>100</v>
      </c>
      <c r="Q34" s="11">
        <f t="shared" si="4"/>
        <v>0</v>
      </c>
      <c r="R34" s="5">
        <f>IFERROR(VLOOKUP(A34,[1]машины!$B:$I,4,0),0)</f>
        <v>0</v>
      </c>
      <c r="S34" s="13"/>
      <c r="T34" s="11"/>
      <c r="U34" s="11" t="e">
        <f t="shared" si="5"/>
        <v>#DIV/0!</v>
      </c>
      <c r="V34" s="11" t="e">
        <f t="shared" si="6"/>
        <v>#DIV/0!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/>
      <c r="AH34" s="11">
        <f t="shared" si="3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1" t="s">
        <v>70</v>
      </c>
      <c r="B35" s="11" t="s">
        <v>40</v>
      </c>
      <c r="C35" s="11"/>
      <c r="D35" s="11"/>
      <c r="E35" s="11"/>
      <c r="F35" s="11"/>
      <c r="G35" s="12">
        <v>0.3</v>
      </c>
      <c r="H35" s="11"/>
      <c r="I35" s="11" t="s">
        <v>59</v>
      </c>
      <c r="J35" s="11"/>
      <c r="K35" s="11"/>
      <c r="L35" s="11">
        <f t="shared" si="2"/>
        <v>0</v>
      </c>
      <c r="M35" s="11"/>
      <c r="N35" s="11"/>
      <c r="O35" s="11"/>
      <c r="P35" s="11">
        <v>180</v>
      </c>
      <c r="Q35" s="11">
        <f t="shared" si="4"/>
        <v>0</v>
      </c>
      <c r="R35" s="5">
        <f>IFERROR(VLOOKUP(A35,[1]машины!$B:$I,4,0),0)</f>
        <v>0</v>
      </c>
      <c r="S35" s="13"/>
      <c r="T35" s="11"/>
      <c r="U35" s="11" t="e">
        <f t="shared" si="5"/>
        <v>#DIV/0!</v>
      </c>
      <c r="V35" s="11" t="e">
        <f t="shared" si="6"/>
        <v>#DIV/0!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/>
      <c r="AH35" s="11">
        <f t="shared" si="3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1" t="s">
        <v>71</v>
      </c>
      <c r="B36" s="11" t="s">
        <v>37</v>
      </c>
      <c r="C36" s="11"/>
      <c r="D36" s="11"/>
      <c r="E36" s="11"/>
      <c r="F36" s="11"/>
      <c r="G36" s="12">
        <v>1</v>
      </c>
      <c r="H36" s="11"/>
      <c r="I36" s="11" t="s">
        <v>59</v>
      </c>
      <c r="J36" s="11"/>
      <c r="K36" s="11"/>
      <c r="L36" s="11">
        <f t="shared" si="2"/>
        <v>0</v>
      </c>
      <c r="M36" s="11"/>
      <c r="N36" s="11"/>
      <c r="O36" s="11"/>
      <c r="P36" s="11">
        <v>30</v>
      </c>
      <c r="Q36" s="11">
        <f t="shared" si="4"/>
        <v>0</v>
      </c>
      <c r="R36" s="5">
        <f>IFERROR(VLOOKUP(A36,[1]машины!$B:$I,4,0),0)</f>
        <v>30</v>
      </c>
      <c r="S36" s="13"/>
      <c r="T36" s="11"/>
      <c r="U36" s="11" t="e">
        <f t="shared" si="5"/>
        <v>#DIV/0!</v>
      </c>
      <c r="V36" s="11" t="e">
        <f t="shared" si="6"/>
        <v>#DIV/0!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/>
      <c r="AH36" s="11">
        <f t="shared" si="3"/>
        <v>30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3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2025-09-08T12:40:08Z</dcterms:created>
  <dcterms:modified xsi:type="dcterms:W3CDTF">2025-09-11T13:44:57Z</dcterms:modified>
</cp:coreProperties>
</file>