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ушкарный разместить на 14,09,25\"/>
    </mc:Choice>
  </mc:AlternateContent>
  <xr:revisionPtr revIDLastSave="0" documentId="13_ncr:1_{D6DDBCD6-CF03-452F-A154-BA3A579DF3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J51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I512" i="1" s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9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Y44" i="1" s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2" i="1" s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H9" i="1" l="1"/>
  <c r="A10" i="1"/>
  <c r="Y24" i="1"/>
  <c r="Y32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F512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1" i="1"/>
  <c r="Y150" i="1"/>
  <c r="BP147" i="1"/>
  <c r="BN147" i="1"/>
  <c r="Z14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G512" i="1"/>
  <c r="Y129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Z188" i="1"/>
  <c r="Z189" i="1" s="1"/>
  <c r="BN188" i="1"/>
  <c r="BP188" i="1"/>
  <c r="Z192" i="1"/>
  <c r="Z200" i="1" s="1"/>
  <c r="BN192" i="1"/>
  <c r="BP192" i="1"/>
  <c r="Z194" i="1"/>
  <c r="BN194" i="1"/>
  <c r="Z196" i="1"/>
  <c r="BN196" i="1"/>
  <c r="Z198" i="1"/>
  <c r="BN198" i="1"/>
  <c r="Y201" i="1"/>
  <c r="Y213" i="1"/>
  <c r="Z204" i="1"/>
  <c r="BN204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Y157" i="1"/>
  <c r="Y184" i="1"/>
  <c r="BP208" i="1"/>
  <c r="BN208" i="1"/>
  <c r="Z208" i="1"/>
  <c r="Z212" i="1" s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BP336" i="1"/>
  <c r="BN336" i="1"/>
  <c r="Z336" i="1"/>
  <c r="Z338" i="1" s="1"/>
  <c r="BP346" i="1"/>
  <c r="BN346" i="1"/>
  <c r="Z346" i="1"/>
  <c r="Z350" i="1" s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AB512" i="1"/>
  <c r="Y500" i="1"/>
  <c r="BP499" i="1"/>
  <c r="BN499" i="1"/>
  <c r="Z499" i="1"/>
  <c r="Z500" i="1" s="1"/>
  <c r="Y501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Z444" i="1" s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230" i="1"/>
  <c r="Z416" i="1"/>
  <c r="Z255" i="1"/>
  <c r="Y506" i="1"/>
  <c r="Y503" i="1"/>
  <c r="Z150" i="1"/>
  <c r="Y502" i="1"/>
  <c r="Z318" i="1"/>
  <c r="Z312" i="1"/>
  <c r="Z263" i="1"/>
  <c r="Z174" i="1"/>
  <c r="Z168" i="1"/>
  <c r="Z70" i="1"/>
  <c r="Z507" i="1" s="1"/>
  <c r="Z32" i="1"/>
  <c r="Y504" i="1"/>
  <c r="Z105" i="1"/>
  <c r="Z90" i="1"/>
  <c r="Y505" i="1" l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<sst xmlns="http://schemas.openxmlformats.org/spreadsheetml/2006/main" count="2217" uniqueCount="793">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</sst>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804" t="s">
        <v>0</v>
      </c>
      <c r="E1" s="603"/>
      <c r="F1" s="603"/>
      <c r="G1" s="12" t="s">
        <v>1</v>
      </c>
      <c r="H1" s="804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858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765" t="s">
        <v>8</v>
      </c>
      <c r="B5" s="708"/>
      <c r="C5" s="582"/>
      <c r="D5" s="668"/>
      <c r="E5" s="670"/>
      <c r="F5" s="621" t="s">
        <v>9</v>
      </c>
      <c r="G5" s="582"/>
      <c r="H5" s="668"/>
      <c r="I5" s="669"/>
      <c r="J5" s="669"/>
      <c r="K5" s="669"/>
      <c r="L5" s="669"/>
      <c r="M5" s="670"/>
      <c r="N5" s="58"/>
      <c r="P5" s="24" t="s">
        <v>10</v>
      </c>
      <c r="Q5" s="593">
        <v>45918</v>
      </c>
      <c r="R5" s="594"/>
      <c r="T5" s="736" t="s">
        <v>11</v>
      </c>
      <c r="U5" s="737"/>
      <c r="V5" s="739" t="s">
        <v>12</v>
      </c>
      <c r="W5" s="594"/>
      <c r="AB5" s="51"/>
      <c r="AC5" s="51"/>
      <c r="AD5" s="51"/>
      <c r="AE5" s="51"/>
    </row>
    <row r="6" spans="1:32" s="545" customFormat="1" ht="24" customHeight="1" x14ac:dyDescent="0.2">
      <c r="A6" s="765" t="s">
        <v>13</v>
      </c>
      <c r="B6" s="708"/>
      <c r="C6" s="582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94"/>
      <c r="N6" s="59"/>
      <c r="P6" s="24" t="s">
        <v>15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59"/>
      <c r="T6" s="749" t="s">
        <v>16</v>
      </c>
      <c r="U6" s="737"/>
      <c r="V6" s="682" t="s">
        <v>17</v>
      </c>
      <c r="W6" s="68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743"/>
      <c r="N7" s="60"/>
      <c r="P7" s="24"/>
      <c r="Q7" s="42"/>
      <c r="R7" s="42"/>
      <c r="T7" s="561"/>
      <c r="U7" s="737"/>
      <c r="V7" s="684"/>
      <c r="W7" s="685"/>
      <c r="AB7" s="51"/>
      <c r="AC7" s="51"/>
      <c r="AD7" s="51"/>
      <c r="AE7" s="51"/>
    </row>
    <row r="8" spans="1:32" s="545" customFormat="1" ht="25.5" customHeight="1" x14ac:dyDescent="0.2">
      <c r="A8" s="555" t="s">
        <v>18</v>
      </c>
      <c r="B8" s="556"/>
      <c r="C8" s="557"/>
      <c r="D8" s="841" t="s">
        <v>19</v>
      </c>
      <c r="E8" s="842"/>
      <c r="F8" s="842"/>
      <c r="G8" s="842"/>
      <c r="H8" s="842"/>
      <c r="I8" s="842"/>
      <c r="J8" s="842"/>
      <c r="K8" s="842"/>
      <c r="L8" s="842"/>
      <c r="M8" s="843"/>
      <c r="N8" s="61"/>
      <c r="P8" s="24" t="s">
        <v>20</v>
      </c>
      <c r="Q8" s="742">
        <v>0.41666666666666669</v>
      </c>
      <c r="R8" s="743"/>
      <c r="T8" s="561"/>
      <c r="U8" s="737"/>
      <c r="V8" s="684"/>
      <c r="W8" s="685"/>
      <c r="AB8" s="51"/>
      <c r="AC8" s="51"/>
      <c r="AD8" s="51"/>
      <c r="AE8" s="51"/>
    </row>
    <row r="9" spans="1:32" s="545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38"/>
      <c r="E9" s="63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639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9"/>
      <c r="L9" s="639"/>
      <c r="M9" s="639"/>
      <c r="N9" s="543"/>
      <c r="P9" s="26" t="s">
        <v>21</v>
      </c>
      <c r="Q9" s="782"/>
      <c r="R9" s="626"/>
      <c r="T9" s="561"/>
      <c r="U9" s="737"/>
      <c r="V9" s="686"/>
      <c r="W9" s="687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38"/>
      <c r="E10" s="63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699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50"/>
      <c r="R10" s="751"/>
      <c r="U10" s="24" t="s">
        <v>23</v>
      </c>
      <c r="V10" s="845" t="s">
        <v>24</v>
      </c>
      <c r="W10" s="68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3"/>
      <c r="R11" s="594"/>
      <c r="U11" s="24" t="s">
        <v>27</v>
      </c>
      <c r="V11" s="625" t="s">
        <v>28</v>
      </c>
      <c r="W11" s="626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24" t="s">
        <v>29</v>
      </c>
      <c r="B12" s="708"/>
      <c r="C12" s="708"/>
      <c r="D12" s="708"/>
      <c r="E12" s="708"/>
      <c r="F12" s="708"/>
      <c r="G12" s="708"/>
      <c r="H12" s="708"/>
      <c r="I12" s="708"/>
      <c r="J12" s="708"/>
      <c r="K12" s="708"/>
      <c r="L12" s="708"/>
      <c r="M12" s="582"/>
      <c r="N12" s="62"/>
      <c r="P12" s="24" t="s">
        <v>30</v>
      </c>
      <c r="Q12" s="742"/>
      <c r="R12" s="743"/>
      <c r="S12" s="23"/>
      <c r="U12" s="24"/>
      <c r="V12" s="603"/>
      <c r="W12" s="561"/>
      <c r="AB12" s="51"/>
      <c r="AC12" s="51"/>
      <c r="AD12" s="51"/>
      <c r="AE12" s="51"/>
    </row>
    <row r="13" spans="1:32" s="545" customFormat="1" ht="23.25" customHeight="1" x14ac:dyDescent="0.2">
      <c r="A13" s="724" t="s">
        <v>31</v>
      </c>
      <c r="B13" s="708"/>
      <c r="C13" s="708"/>
      <c r="D13" s="708"/>
      <c r="E13" s="708"/>
      <c r="F13" s="708"/>
      <c r="G13" s="708"/>
      <c r="H13" s="708"/>
      <c r="I13" s="708"/>
      <c r="J13" s="708"/>
      <c r="K13" s="708"/>
      <c r="L13" s="708"/>
      <c r="M13" s="582"/>
      <c r="N13" s="62"/>
      <c r="O13" s="26"/>
      <c r="P13" s="26" t="s">
        <v>32</v>
      </c>
      <c r="Q13" s="625"/>
      <c r="R13" s="6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24" t="s">
        <v>33</v>
      </c>
      <c r="B14" s="708"/>
      <c r="C14" s="708"/>
      <c r="D14" s="708"/>
      <c r="E14" s="708"/>
      <c r="F14" s="708"/>
      <c r="G14" s="708"/>
      <c r="H14" s="708"/>
      <c r="I14" s="708"/>
      <c r="J14" s="708"/>
      <c r="K14" s="708"/>
      <c r="L14" s="708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26" t="s">
        <v>34</v>
      </c>
      <c r="B15" s="708"/>
      <c r="C15" s="708"/>
      <c r="D15" s="708"/>
      <c r="E15" s="708"/>
      <c r="F15" s="708"/>
      <c r="G15" s="708"/>
      <c r="H15" s="708"/>
      <c r="I15" s="708"/>
      <c r="J15" s="708"/>
      <c r="K15" s="708"/>
      <c r="L15" s="708"/>
      <c r="M15" s="582"/>
      <c r="N15" s="63"/>
      <c r="P15" s="757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8"/>
      <c r="Q16" s="758"/>
      <c r="R16" s="758"/>
      <c r="S16" s="758"/>
      <c r="T16" s="7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36</v>
      </c>
      <c r="B17" s="573" t="s">
        <v>37</v>
      </c>
      <c r="C17" s="769" t="s">
        <v>38</v>
      </c>
      <c r="D17" s="573" t="s">
        <v>39</v>
      </c>
      <c r="E17" s="574"/>
      <c r="F17" s="573" t="s">
        <v>40</v>
      </c>
      <c r="G17" s="573" t="s">
        <v>41</v>
      </c>
      <c r="H17" s="573" t="s">
        <v>42</v>
      </c>
      <c r="I17" s="573" t="s">
        <v>43</v>
      </c>
      <c r="J17" s="573" t="s">
        <v>44</v>
      </c>
      <c r="K17" s="573" t="s">
        <v>45</v>
      </c>
      <c r="L17" s="573" t="s">
        <v>46</v>
      </c>
      <c r="M17" s="573" t="s">
        <v>47</v>
      </c>
      <c r="N17" s="573" t="s">
        <v>48</v>
      </c>
      <c r="O17" s="573" t="s">
        <v>49</v>
      </c>
      <c r="P17" s="573" t="s">
        <v>50</v>
      </c>
      <c r="Q17" s="807"/>
      <c r="R17" s="807"/>
      <c r="S17" s="807"/>
      <c r="T17" s="574"/>
      <c r="U17" s="581" t="s">
        <v>51</v>
      </c>
      <c r="V17" s="582"/>
      <c r="W17" s="573" t="s">
        <v>52</v>
      </c>
      <c r="X17" s="573" t="s">
        <v>53</v>
      </c>
      <c r="Y17" s="579" t="s">
        <v>54</v>
      </c>
      <c r="Z17" s="705" t="s">
        <v>55</v>
      </c>
      <c r="AA17" s="615" t="s">
        <v>56</v>
      </c>
      <c r="AB17" s="615" t="s">
        <v>57</v>
      </c>
      <c r="AC17" s="615" t="s">
        <v>58</v>
      </c>
      <c r="AD17" s="615" t="s">
        <v>59</v>
      </c>
      <c r="AE17" s="616"/>
      <c r="AF17" s="617"/>
      <c r="AG17" s="66"/>
      <c r="BD17" s="65" t="s">
        <v>60</v>
      </c>
    </row>
    <row r="18" spans="1:68" ht="14.25" customHeight="1" x14ac:dyDescent="0.2">
      <c r="A18" s="583"/>
      <c r="B18" s="583"/>
      <c r="C18" s="583"/>
      <c r="D18" s="575"/>
      <c r="E18" s="576"/>
      <c r="F18" s="583"/>
      <c r="G18" s="583"/>
      <c r="H18" s="583"/>
      <c r="I18" s="583"/>
      <c r="J18" s="583"/>
      <c r="K18" s="583"/>
      <c r="L18" s="583"/>
      <c r="M18" s="583"/>
      <c r="N18" s="583"/>
      <c r="O18" s="583"/>
      <c r="P18" s="575"/>
      <c r="Q18" s="808"/>
      <c r="R18" s="808"/>
      <c r="S18" s="808"/>
      <c r="T18" s="576"/>
      <c r="U18" s="67" t="s">
        <v>61</v>
      </c>
      <c r="V18" s="67" t="s">
        <v>62</v>
      </c>
      <c r="W18" s="583"/>
      <c r="X18" s="583"/>
      <c r="Y18" s="580"/>
      <c r="Z18" s="706"/>
      <c r="AA18" s="698"/>
      <c r="AB18" s="698"/>
      <c r="AC18" s="698"/>
      <c r="AD18" s="618"/>
      <c r="AE18" s="619"/>
      <c r="AF18" s="620"/>
      <c r="AG18" s="66"/>
      <c r="BD18" s="65"/>
    </row>
    <row r="19" spans="1:68" ht="27.75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customHeight="1" x14ac:dyDescent="0.25">
      <c r="A20" s="560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customHeight="1" x14ac:dyDescent="0.25">
      <c r="A21" s="567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1"/>
      <c r="P23" s="56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1"/>
      <c r="P24" s="56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7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1"/>
      <c r="P32" s="56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71"/>
      <c r="P33" s="56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7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1"/>
      <c r="P36" s="56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71"/>
      <c r="P37" s="56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568" t="s">
        <v>101</v>
      </c>
      <c r="B38" s="569"/>
      <c r="C38" s="569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69"/>
      <c r="R38" s="569"/>
      <c r="S38" s="569"/>
      <c r="T38" s="569"/>
      <c r="U38" s="569"/>
      <c r="V38" s="569"/>
      <c r="W38" s="569"/>
      <c r="X38" s="569"/>
      <c r="Y38" s="569"/>
      <c r="Z38" s="569"/>
      <c r="AA38" s="48"/>
      <c r="AB38" s="48"/>
      <c r="AC38" s="48"/>
    </row>
    <row r="39" spans="1:68" ht="16.5" customHeight="1" x14ac:dyDescent="0.25">
      <c r="A39" s="560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customHeight="1" x14ac:dyDescent="0.25">
      <c r="A40" s="567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6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1"/>
      <c r="P44" s="56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71"/>
      <c r="P45" s="56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customHeight="1" x14ac:dyDescent="0.25">
      <c r="A46" s="567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1"/>
      <c r="P48" s="56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71"/>
      <c r="P49" s="56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560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customHeight="1" x14ac:dyDescent="0.25">
      <c r="A51" s="567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7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1"/>
      <c r="P58" s="56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71"/>
      <c r="P59" s="56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7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8">
        <v>4680115885950</v>
      </c>
      <c r="E62" s="559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8">
        <v>4680115881433</v>
      </c>
      <c r="E63" s="559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1"/>
      <c r="P64" s="565" t="s">
        <v>71</v>
      </c>
      <c r="Q64" s="556"/>
      <c r="R64" s="556"/>
      <c r="S64" s="556"/>
      <c r="T64" s="556"/>
      <c r="U64" s="556"/>
      <c r="V64" s="557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71"/>
      <c r="P65" s="565" t="s">
        <v>71</v>
      </c>
      <c r="Q65" s="556"/>
      <c r="R65" s="556"/>
      <c r="S65" s="556"/>
      <c r="T65" s="556"/>
      <c r="U65" s="556"/>
      <c r="V65" s="557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customHeight="1" x14ac:dyDescent="0.25">
      <c r="A66" s="567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8">
        <v>4680115885073</v>
      </c>
      <c r="E67" s="559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8">
        <v>4680115885059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8">
        <v>4680115885097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1"/>
      <c r="P70" s="565" t="s">
        <v>71</v>
      </c>
      <c r="Q70" s="556"/>
      <c r="R70" s="556"/>
      <c r="S70" s="556"/>
      <c r="T70" s="556"/>
      <c r="U70" s="556"/>
      <c r="V70" s="557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71"/>
      <c r="P71" s="565" t="s">
        <v>71</v>
      </c>
      <c r="Q71" s="556"/>
      <c r="R71" s="556"/>
      <c r="S71" s="556"/>
      <c r="T71" s="556"/>
      <c r="U71" s="556"/>
      <c r="V71" s="557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7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8">
        <v>4680115881891</v>
      </c>
      <c r="E73" s="559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8">
        <v>4680115885769</v>
      </c>
      <c r="E74" s="559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8">
        <v>4680115884311</v>
      </c>
      <c r="E75" s="559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6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8">
        <v>4680115885929</v>
      </c>
      <c r="E76" s="559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8">
        <v>4680115884403</v>
      </c>
      <c r="E77" s="559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1"/>
      <c r="P78" s="565" t="s">
        <v>71</v>
      </c>
      <c r="Q78" s="556"/>
      <c r="R78" s="556"/>
      <c r="S78" s="556"/>
      <c r="T78" s="556"/>
      <c r="U78" s="556"/>
      <c r="V78" s="557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71"/>
      <c r="P79" s="565" t="s">
        <v>71</v>
      </c>
      <c r="Q79" s="556"/>
      <c r="R79" s="556"/>
      <c r="S79" s="556"/>
      <c r="T79" s="556"/>
      <c r="U79" s="556"/>
      <c r="V79" s="557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7" t="s">
        <v>169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8">
        <v>4680115881532</v>
      </c>
      <c r="E81" s="559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8">
        <v>4680115881464</v>
      </c>
      <c r="E82" s="559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6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1"/>
      <c r="P83" s="565" t="s">
        <v>71</v>
      </c>
      <c r="Q83" s="556"/>
      <c r="R83" s="556"/>
      <c r="S83" s="556"/>
      <c r="T83" s="556"/>
      <c r="U83" s="556"/>
      <c r="V83" s="557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71"/>
      <c r="P84" s="565" t="s">
        <v>71</v>
      </c>
      <c r="Q84" s="556"/>
      <c r="R84" s="556"/>
      <c r="S84" s="556"/>
      <c r="T84" s="556"/>
      <c r="U84" s="556"/>
      <c r="V84" s="557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560" t="s">
        <v>176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6"/>
      <c r="AB85" s="546"/>
      <c r="AC85" s="546"/>
    </row>
    <row r="86" spans="1:68" ht="14.25" customHeight="1" x14ac:dyDescent="0.25">
      <c r="A86" s="567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8">
        <v>4680115881327</v>
      </c>
      <c r="E87" s="559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8">
        <v>4680115881518</v>
      </c>
      <c r="E88" s="559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8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8">
        <v>4680115881303</v>
      </c>
      <c r="E89" s="559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8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1"/>
      <c r="P90" s="565" t="s">
        <v>71</v>
      </c>
      <c r="Q90" s="556"/>
      <c r="R90" s="556"/>
      <c r="S90" s="556"/>
      <c r="T90" s="556"/>
      <c r="U90" s="556"/>
      <c r="V90" s="557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71"/>
      <c r="P91" s="565" t="s">
        <v>71</v>
      </c>
      <c r="Q91" s="556"/>
      <c r="R91" s="556"/>
      <c r="S91" s="556"/>
      <c r="T91" s="556"/>
      <c r="U91" s="556"/>
      <c r="V91" s="557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67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8">
        <v>4607091386967</v>
      </c>
      <c r="E93" s="559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614" t="s">
        <v>186</v>
      </c>
      <c r="Q93" s="563"/>
      <c r="R93" s="563"/>
      <c r="S93" s="563"/>
      <c r="T93" s="564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8">
        <v>4680115884953</v>
      </c>
      <c r="E94" s="559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3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8">
        <v>4607091385731</v>
      </c>
      <c r="E95" s="559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82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8">
        <v>4680115880894</v>
      </c>
      <c r="E96" s="559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1"/>
      <c r="P97" s="565" t="s">
        <v>71</v>
      </c>
      <c r="Q97" s="556"/>
      <c r="R97" s="556"/>
      <c r="S97" s="556"/>
      <c r="T97" s="556"/>
      <c r="U97" s="556"/>
      <c r="V97" s="557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x14ac:dyDescent="0.2">
      <c r="A98" s="561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71"/>
      <c r="P98" s="565" t="s">
        <v>71</v>
      </c>
      <c r="Q98" s="556"/>
      <c r="R98" s="556"/>
      <c r="S98" s="556"/>
      <c r="T98" s="556"/>
      <c r="U98" s="556"/>
      <c r="V98" s="557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customHeight="1" x14ac:dyDescent="0.25">
      <c r="A99" s="560" t="s">
        <v>196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6"/>
      <c r="AB99" s="546"/>
      <c r="AC99" s="546"/>
    </row>
    <row r="100" spans="1:68" ht="14.25" customHeight="1" x14ac:dyDescent="0.25">
      <c r="A100" s="567" t="s">
        <v>103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7"/>
      <c r="AB100" s="547"/>
      <c r="AC100" s="547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8">
        <v>4680115882133</v>
      </c>
      <c r="E101" s="559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3"/>
      <c r="R101" s="563"/>
      <c r="S101" s="563"/>
      <c r="T101" s="564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8">
        <v>4680115880269</v>
      </c>
      <c r="E102" s="559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3"/>
      <c r="R102" s="563"/>
      <c r="S102" s="563"/>
      <c r="T102" s="564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8">
        <v>4680115880429</v>
      </c>
      <c r="E103" s="559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3"/>
      <c r="R103" s="563"/>
      <c r="S103" s="563"/>
      <c r="T103" s="564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8">
        <v>4680115881457</v>
      </c>
      <c r="E104" s="559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8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1"/>
      <c r="P105" s="565" t="s">
        <v>71</v>
      </c>
      <c r="Q105" s="556"/>
      <c r="R105" s="556"/>
      <c r="S105" s="556"/>
      <c r="T105" s="556"/>
      <c r="U105" s="556"/>
      <c r="V105" s="557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1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71"/>
      <c r="P106" s="565" t="s">
        <v>71</v>
      </c>
      <c r="Q106" s="556"/>
      <c r="R106" s="556"/>
      <c r="S106" s="556"/>
      <c r="T106" s="556"/>
      <c r="U106" s="556"/>
      <c r="V106" s="557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7" t="s">
        <v>139</v>
      </c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1"/>
      <c r="P107" s="561"/>
      <c r="Q107" s="561"/>
      <c r="R107" s="561"/>
      <c r="S107" s="561"/>
      <c r="T107" s="561"/>
      <c r="U107" s="561"/>
      <c r="V107" s="561"/>
      <c r="W107" s="561"/>
      <c r="X107" s="561"/>
      <c r="Y107" s="561"/>
      <c r="Z107" s="561"/>
      <c r="AA107" s="547"/>
      <c r="AB107" s="547"/>
      <c r="AC107" s="547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8">
        <v>4680115881488</v>
      </c>
      <c r="E108" s="559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3"/>
      <c r="R108" s="563"/>
      <c r="S108" s="563"/>
      <c r="T108" s="564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8">
        <v>4680115882775</v>
      </c>
      <c r="E109" s="559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68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3"/>
      <c r="R109" s="563"/>
      <c r="S109" s="563"/>
      <c r="T109" s="564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8">
        <v>4680115880658</v>
      </c>
      <c r="E110" s="559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6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3"/>
      <c r="R110" s="563"/>
      <c r="S110" s="563"/>
      <c r="T110" s="564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1"/>
      <c r="P111" s="565" t="s">
        <v>71</v>
      </c>
      <c r="Q111" s="556"/>
      <c r="R111" s="556"/>
      <c r="S111" s="556"/>
      <c r="T111" s="556"/>
      <c r="U111" s="556"/>
      <c r="V111" s="557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1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71"/>
      <c r="P112" s="565" t="s">
        <v>71</v>
      </c>
      <c r="Q112" s="556"/>
      <c r="R112" s="556"/>
      <c r="S112" s="556"/>
      <c r="T112" s="556"/>
      <c r="U112" s="556"/>
      <c r="V112" s="557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7" t="s">
        <v>73</v>
      </c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1"/>
      <c r="P113" s="561"/>
      <c r="Q113" s="561"/>
      <c r="R113" s="561"/>
      <c r="S113" s="561"/>
      <c r="T113" s="561"/>
      <c r="U113" s="561"/>
      <c r="V113" s="561"/>
      <c r="W113" s="561"/>
      <c r="X113" s="561"/>
      <c r="Y113" s="561"/>
      <c r="Z113" s="561"/>
      <c r="AA113" s="547"/>
      <c r="AB113" s="547"/>
      <c r="AC113" s="547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8">
        <v>4607091385168</v>
      </c>
      <c r="E114" s="559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65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3"/>
      <c r="R114" s="563"/>
      <c r="S114" s="563"/>
      <c r="T114" s="564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8">
        <v>4607091383256</v>
      </c>
      <c r="E115" s="559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2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3"/>
      <c r="R115" s="563"/>
      <c r="S115" s="563"/>
      <c r="T115" s="564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8">
        <v>4607091385748</v>
      </c>
      <c r="E116" s="559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81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3"/>
      <c r="R116" s="563"/>
      <c r="S116" s="563"/>
      <c r="T116" s="564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8">
        <v>4680115884533</v>
      </c>
      <c r="E117" s="559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7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1"/>
      <c r="P118" s="565" t="s">
        <v>71</v>
      </c>
      <c r="Q118" s="556"/>
      <c r="R118" s="556"/>
      <c r="S118" s="556"/>
      <c r="T118" s="556"/>
      <c r="U118" s="556"/>
      <c r="V118" s="557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x14ac:dyDescent="0.2">
      <c r="A119" s="561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71"/>
      <c r="P119" s="565" t="s">
        <v>71</v>
      </c>
      <c r="Q119" s="556"/>
      <c r="R119" s="556"/>
      <c r="S119" s="556"/>
      <c r="T119" s="556"/>
      <c r="U119" s="556"/>
      <c r="V119" s="557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customHeight="1" x14ac:dyDescent="0.25">
      <c r="A120" s="567" t="s">
        <v>169</v>
      </c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1"/>
      <c r="P120" s="561"/>
      <c r="Q120" s="561"/>
      <c r="R120" s="561"/>
      <c r="S120" s="561"/>
      <c r="T120" s="561"/>
      <c r="U120" s="561"/>
      <c r="V120" s="561"/>
      <c r="W120" s="561"/>
      <c r="X120" s="561"/>
      <c r="Y120" s="561"/>
      <c r="Z120" s="561"/>
      <c r="AA120" s="547"/>
      <c r="AB120" s="547"/>
      <c r="AC120" s="547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8">
        <v>4680115882652</v>
      </c>
      <c r="E121" s="559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6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3"/>
      <c r="R121" s="563"/>
      <c r="S121" s="563"/>
      <c r="T121" s="564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8">
        <v>4680115880238</v>
      </c>
      <c r="E122" s="559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3"/>
      <c r="R122" s="563"/>
      <c r="S122" s="563"/>
      <c r="T122" s="564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0"/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71"/>
      <c r="P123" s="565" t="s">
        <v>71</v>
      </c>
      <c r="Q123" s="556"/>
      <c r="R123" s="556"/>
      <c r="S123" s="556"/>
      <c r="T123" s="556"/>
      <c r="U123" s="556"/>
      <c r="V123" s="557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1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71"/>
      <c r="P124" s="565" t="s">
        <v>71</v>
      </c>
      <c r="Q124" s="556"/>
      <c r="R124" s="556"/>
      <c r="S124" s="556"/>
      <c r="T124" s="556"/>
      <c r="U124" s="556"/>
      <c r="V124" s="557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560" t="s">
        <v>229</v>
      </c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1"/>
      <c r="P125" s="561"/>
      <c r="Q125" s="561"/>
      <c r="R125" s="561"/>
      <c r="S125" s="561"/>
      <c r="T125" s="561"/>
      <c r="U125" s="561"/>
      <c r="V125" s="561"/>
      <c r="W125" s="561"/>
      <c r="X125" s="561"/>
      <c r="Y125" s="561"/>
      <c r="Z125" s="561"/>
      <c r="AA125" s="546"/>
      <c r="AB125" s="546"/>
      <c r="AC125" s="546"/>
    </row>
    <row r="126" spans="1:68" ht="14.25" customHeight="1" x14ac:dyDescent="0.25">
      <c r="A126" s="567" t="s">
        <v>103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7"/>
      <c r="AB126" s="547"/>
      <c r="AC126" s="547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8">
        <v>4680115882577</v>
      </c>
      <c r="E127" s="559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6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3"/>
      <c r="R127" s="563"/>
      <c r="S127" s="563"/>
      <c r="T127" s="564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8">
        <v>4680115882577</v>
      </c>
      <c r="E128" s="559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6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3"/>
      <c r="R128" s="563"/>
      <c r="S128" s="563"/>
      <c r="T128" s="564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0"/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71"/>
      <c r="P129" s="565" t="s">
        <v>71</v>
      </c>
      <c r="Q129" s="556"/>
      <c r="R129" s="556"/>
      <c r="S129" s="556"/>
      <c r="T129" s="556"/>
      <c r="U129" s="556"/>
      <c r="V129" s="557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1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71"/>
      <c r="P130" s="565" t="s">
        <v>71</v>
      </c>
      <c r="Q130" s="556"/>
      <c r="R130" s="556"/>
      <c r="S130" s="556"/>
      <c r="T130" s="556"/>
      <c r="U130" s="556"/>
      <c r="V130" s="557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7" t="s">
        <v>64</v>
      </c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1"/>
      <c r="P131" s="561"/>
      <c r="Q131" s="561"/>
      <c r="R131" s="561"/>
      <c r="S131" s="561"/>
      <c r="T131" s="561"/>
      <c r="U131" s="561"/>
      <c r="V131" s="561"/>
      <c r="W131" s="561"/>
      <c r="X131" s="561"/>
      <c r="Y131" s="561"/>
      <c r="Z131" s="561"/>
      <c r="AA131" s="547"/>
      <c r="AB131" s="547"/>
      <c r="AC131" s="547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8">
        <v>4680115883444</v>
      </c>
      <c r="E132" s="559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3"/>
      <c r="R132" s="563"/>
      <c r="S132" s="563"/>
      <c r="T132" s="564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8">
        <v>4680115883444</v>
      </c>
      <c r="E133" s="559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63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0"/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71"/>
      <c r="P134" s="565" t="s">
        <v>71</v>
      </c>
      <c r="Q134" s="556"/>
      <c r="R134" s="556"/>
      <c r="S134" s="556"/>
      <c r="T134" s="556"/>
      <c r="U134" s="556"/>
      <c r="V134" s="557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1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71"/>
      <c r="P135" s="565" t="s">
        <v>71</v>
      </c>
      <c r="Q135" s="556"/>
      <c r="R135" s="556"/>
      <c r="S135" s="556"/>
      <c r="T135" s="556"/>
      <c r="U135" s="556"/>
      <c r="V135" s="557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7" t="s">
        <v>73</v>
      </c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1"/>
      <c r="P136" s="561"/>
      <c r="Q136" s="561"/>
      <c r="R136" s="561"/>
      <c r="S136" s="561"/>
      <c r="T136" s="561"/>
      <c r="U136" s="561"/>
      <c r="V136" s="561"/>
      <c r="W136" s="561"/>
      <c r="X136" s="561"/>
      <c r="Y136" s="561"/>
      <c r="Z136" s="561"/>
      <c r="AA136" s="547"/>
      <c r="AB136" s="547"/>
      <c r="AC136" s="547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8">
        <v>4680115882584</v>
      </c>
      <c r="E137" s="559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3"/>
      <c r="R137" s="563"/>
      <c r="S137" s="563"/>
      <c r="T137" s="564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8">
        <v>4680115882584</v>
      </c>
      <c r="E138" s="559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3"/>
      <c r="R138" s="563"/>
      <c r="S138" s="563"/>
      <c r="T138" s="564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0"/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71"/>
      <c r="P139" s="565" t="s">
        <v>71</v>
      </c>
      <c r="Q139" s="556"/>
      <c r="R139" s="556"/>
      <c r="S139" s="556"/>
      <c r="T139" s="556"/>
      <c r="U139" s="556"/>
      <c r="V139" s="557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1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71"/>
      <c r="P140" s="565" t="s">
        <v>71</v>
      </c>
      <c r="Q140" s="556"/>
      <c r="R140" s="556"/>
      <c r="S140" s="556"/>
      <c r="T140" s="556"/>
      <c r="U140" s="556"/>
      <c r="V140" s="557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560" t="s">
        <v>101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561"/>
      <c r="AA141" s="546"/>
      <c r="AB141" s="546"/>
      <c r="AC141" s="546"/>
    </row>
    <row r="142" spans="1:68" ht="14.25" customHeight="1" x14ac:dyDescent="0.25">
      <c r="A142" s="567" t="s">
        <v>103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7"/>
      <c r="AB142" s="547"/>
      <c r="AC142" s="547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8">
        <v>4607091384604</v>
      </c>
      <c r="E143" s="559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3"/>
      <c r="R143" s="563"/>
      <c r="S143" s="563"/>
      <c r="T143" s="564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1"/>
      <c r="P144" s="565" t="s">
        <v>71</v>
      </c>
      <c r="Q144" s="556"/>
      <c r="R144" s="556"/>
      <c r="S144" s="556"/>
      <c r="T144" s="556"/>
      <c r="U144" s="556"/>
      <c r="V144" s="557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1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71"/>
      <c r="P145" s="565" t="s">
        <v>71</v>
      </c>
      <c r="Q145" s="556"/>
      <c r="R145" s="556"/>
      <c r="S145" s="556"/>
      <c r="T145" s="556"/>
      <c r="U145" s="556"/>
      <c r="V145" s="557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7" t="s">
        <v>64</v>
      </c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1"/>
      <c r="P146" s="561"/>
      <c r="Q146" s="561"/>
      <c r="R146" s="561"/>
      <c r="S146" s="561"/>
      <c r="T146" s="561"/>
      <c r="U146" s="561"/>
      <c r="V146" s="561"/>
      <c r="W146" s="561"/>
      <c r="X146" s="561"/>
      <c r="Y146" s="561"/>
      <c r="Z146" s="561"/>
      <c r="AA146" s="547"/>
      <c r="AB146" s="547"/>
      <c r="AC146" s="54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8">
        <v>4607091387667</v>
      </c>
      <c r="E147" s="559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8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3"/>
      <c r="R147" s="563"/>
      <c r="S147" s="563"/>
      <c r="T147" s="564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8">
        <v>4607091387636</v>
      </c>
      <c r="E148" s="559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3"/>
      <c r="R148" s="563"/>
      <c r="S148" s="563"/>
      <c r="T148" s="564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8">
        <v>4607091382426</v>
      </c>
      <c r="E149" s="559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3"/>
      <c r="R149" s="563"/>
      <c r="S149" s="563"/>
      <c r="T149" s="564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1"/>
      <c r="P150" s="565" t="s">
        <v>71</v>
      </c>
      <c r="Q150" s="556"/>
      <c r="R150" s="556"/>
      <c r="S150" s="556"/>
      <c r="T150" s="556"/>
      <c r="U150" s="556"/>
      <c r="V150" s="557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1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71"/>
      <c r="P151" s="565" t="s">
        <v>71</v>
      </c>
      <c r="Q151" s="556"/>
      <c r="R151" s="556"/>
      <c r="S151" s="556"/>
      <c r="T151" s="556"/>
      <c r="U151" s="556"/>
      <c r="V151" s="557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568" t="s">
        <v>253</v>
      </c>
      <c r="B152" s="569"/>
      <c r="C152" s="569"/>
      <c r="D152" s="569"/>
      <c r="E152" s="569"/>
      <c r="F152" s="569"/>
      <c r="G152" s="569"/>
      <c r="H152" s="569"/>
      <c r="I152" s="569"/>
      <c r="J152" s="569"/>
      <c r="K152" s="569"/>
      <c r="L152" s="569"/>
      <c r="M152" s="569"/>
      <c r="N152" s="569"/>
      <c r="O152" s="569"/>
      <c r="P152" s="569"/>
      <c r="Q152" s="569"/>
      <c r="R152" s="569"/>
      <c r="S152" s="569"/>
      <c r="T152" s="569"/>
      <c r="U152" s="569"/>
      <c r="V152" s="569"/>
      <c r="W152" s="569"/>
      <c r="X152" s="569"/>
      <c r="Y152" s="569"/>
      <c r="Z152" s="569"/>
      <c r="AA152" s="48"/>
      <c r="AB152" s="48"/>
      <c r="AC152" s="48"/>
    </row>
    <row r="153" spans="1:68" ht="16.5" customHeight="1" x14ac:dyDescent="0.25">
      <c r="A153" s="560" t="s">
        <v>254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6"/>
      <c r="AB153" s="546"/>
      <c r="AC153" s="546"/>
    </row>
    <row r="154" spans="1:68" ht="14.25" customHeight="1" x14ac:dyDescent="0.25">
      <c r="A154" s="567" t="s">
        <v>139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7"/>
      <c r="AB154" s="547"/>
      <c r="AC154" s="547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8">
        <v>4680115886223</v>
      </c>
      <c r="E155" s="559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8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3"/>
      <c r="R155" s="563"/>
      <c r="S155" s="563"/>
      <c r="T155" s="564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1"/>
      <c r="P156" s="565" t="s">
        <v>71</v>
      </c>
      <c r="Q156" s="556"/>
      <c r="R156" s="556"/>
      <c r="S156" s="556"/>
      <c r="T156" s="556"/>
      <c r="U156" s="556"/>
      <c r="V156" s="557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1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71"/>
      <c r="P157" s="565" t="s">
        <v>71</v>
      </c>
      <c r="Q157" s="556"/>
      <c r="R157" s="556"/>
      <c r="S157" s="556"/>
      <c r="T157" s="556"/>
      <c r="U157" s="556"/>
      <c r="V157" s="557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7" t="s">
        <v>64</v>
      </c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1"/>
      <c r="P158" s="561"/>
      <c r="Q158" s="561"/>
      <c r="R158" s="561"/>
      <c r="S158" s="561"/>
      <c r="T158" s="561"/>
      <c r="U158" s="561"/>
      <c r="V158" s="561"/>
      <c r="W158" s="561"/>
      <c r="X158" s="561"/>
      <c r="Y158" s="561"/>
      <c r="Z158" s="561"/>
      <c r="AA158" s="547"/>
      <c r="AB158" s="547"/>
      <c r="AC158" s="547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8">
        <v>4680115880993</v>
      </c>
      <c r="E159" s="559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3"/>
      <c r="R159" s="563"/>
      <c r="S159" s="563"/>
      <c r="T159" s="564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8">
        <v>4680115881761</v>
      </c>
      <c r="E160" s="559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3"/>
      <c r="R160" s="563"/>
      <c r="S160" s="563"/>
      <c r="T160" s="564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8">
        <v>4680115881563</v>
      </c>
      <c r="E161" s="559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3"/>
      <c r="R161" s="563"/>
      <c r="S161" s="563"/>
      <c r="T161" s="564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8">
        <v>4680115880986</v>
      </c>
      <c r="E162" s="559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8">
        <v>4680115881785</v>
      </c>
      <c r="E163" s="559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8">
        <v>4680115886537</v>
      </c>
      <c r="E164" s="559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8">
        <v>4680115881679</v>
      </c>
      <c r="E165" s="559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8">
        <v>4680115880191</v>
      </c>
      <c r="E166" s="559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8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8">
        <v>4680115883963</v>
      </c>
      <c r="E167" s="559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1"/>
      <c r="P168" s="565" t="s">
        <v>71</v>
      </c>
      <c r="Q168" s="556"/>
      <c r="R168" s="556"/>
      <c r="S168" s="556"/>
      <c r="T168" s="556"/>
      <c r="U168" s="556"/>
      <c r="V168" s="557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1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71"/>
      <c r="P169" s="565" t="s">
        <v>71</v>
      </c>
      <c r="Q169" s="556"/>
      <c r="R169" s="556"/>
      <c r="S169" s="556"/>
      <c r="T169" s="556"/>
      <c r="U169" s="556"/>
      <c r="V169" s="557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7" t="s">
        <v>95</v>
      </c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1"/>
      <c r="P170" s="561"/>
      <c r="Q170" s="561"/>
      <c r="R170" s="561"/>
      <c r="S170" s="561"/>
      <c r="T170" s="561"/>
      <c r="U170" s="561"/>
      <c r="V170" s="561"/>
      <c r="W170" s="561"/>
      <c r="X170" s="561"/>
      <c r="Y170" s="561"/>
      <c r="Z170" s="561"/>
      <c r="AA170" s="547"/>
      <c r="AB170" s="547"/>
      <c r="AC170" s="547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8">
        <v>4680115886780</v>
      </c>
      <c r="E171" s="559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8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3"/>
      <c r="R171" s="563"/>
      <c r="S171" s="563"/>
      <c r="T171" s="564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8">
        <v>4680115886742</v>
      </c>
      <c r="E172" s="559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3"/>
      <c r="R172" s="563"/>
      <c r="S172" s="563"/>
      <c r="T172" s="564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8">
        <v>4680115886766</v>
      </c>
      <c r="E173" s="559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3"/>
      <c r="R173" s="563"/>
      <c r="S173" s="563"/>
      <c r="T173" s="564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1"/>
      <c r="P174" s="565" t="s">
        <v>71</v>
      </c>
      <c r="Q174" s="556"/>
      <c r="R174" s="556"/>
      <c r="S174" s="556"/>
      <c r="T174" s="556"/>
      <c r="U174" s="556"/>
      <c r="V174" s="557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1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71"/>
      <c r="P175" s="565" t="s">
        <v>71</v>
      </c>
      <c r="Q175" s="556"/>
      <c r="R175" s="556"/>
      <c r="S175" s="556"/>
      <c r="T175" s="556"/>
      <c r="U175" s="556"/>
      <c r="V175" s="557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7" t="s">
        <v>291</v>
      </c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1"/>
      <c r="P176" s="561"/>
      <c r="Q176" s="561"/>
      <c r="R176" s="561"/>
      <c r="S176" s="561"/>
      <c r="T176" s="561"/>
      <c r="U176" s="561"/>
      <c r="V176" s="561"/>
      <c r="W176" s="561"/>
      <c r="X176" s="561"/>
      <c r="Y176" s="561"/>
      <c r="Z176" s="561"/>
      <c r="AA176" s="547"/>
      <c r="AB176" s="547"/>
      <c r="AC176" s="547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8">
        <v>4680115886797</v>
      </c>
      <c r="E177" s="559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67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3"/>
      <c r="R177" s="563"/>
      <c r="S177" s="563"/>
      <c r="T177" s="564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1"/>
      <c r="P178" s="565" t="s">
        <v>71</v>
      </c>
      <c r="Q178" s="556"/>
      <c r="R178" s="556"/>
      <c r="S178" s="556"/>
      <c r="T178" s="556"/>
      <c r="U178" s="556"/>
      <c r="V178" s="557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1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71"/>
      <c r="P179" s="565" t="s">
        <v>71</v>
      </c>
      <c r="Q179" s="556"/>
      <c r="R179" s="556"/>
      <c r="S179" s="556"/>
      <c r="T179" s="556"/>
      <c r="U179" s="556"/>
      <c r="V179" s="557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560" t="s">
        <v>294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6"/>
      <c r="AB180" s="546"/>
      <c r="AC180" s="546"/>
    </row>
    <row r="181" spans="1:68" ht="14.25" customHeight="1" x14ac:dyDescent="0.25">
      <c r="A181" s="567" t="s">
        <v>103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7"/>
      <c r="AB181" s="547"/>
      <c r="AC181" s="547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8">
        <v>4680115881402</v>
      </c>
      <c r="E182" s="559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3"/>
      <c r="R182" s="563"/>
      <c r="S182" s="563"/>
      <c r="T182" s="564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8">
        <v>4680115881396</v>
      </c>
      <c r="E183" s="559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6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3"/>
      <c r="R183" s="563"/>
      <c r="S183" s="563"/>
      <c r="T183" s="564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1"/>
      <c r="P184" s="565" t="s">
        <v>71</v>
      </c>
      <c r="Q184" s="556"/>
      <c r="R184" s="556"/>
      <c r="S184" s="556"/>
      <c r="T184" s="556"/>
      <c r="U184" s="556"/>
      <c r="V184" s="557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1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71"/>
      <c r="P185" s="565" t="s">
        <v>71</v>
      </c>
      <c r="Q185" s="556"/>
      <c r="R185" s="556"/>
      <c r="S185" s="556"/>
      <c r="T185" s="556"/>
      <c r="U185" s="556"/>
      <c r="V185" s="557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7" t="s">
        <v>139</v>
      </c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1"/>
      <c r="P186" s="561"/>
      <c r="Q186" s="561"/>
      <c r="R186" s="561"/>
      <c r="S186" s="561"/>
      <c r="T186" s="561"/>
      <c r="U186" s="561"/>
      <c r="V186" s="561"/>
      <c r="W186" s="561"/>
      <c r="X186" s="561"/>
      <c r="Y186" s="561"/>
      <c r="Z186" s="561"/>
      <c r="AA186" s="547"/>
      <c r="AB186" s="547"/>
      <c r="AC186" s="547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8">
        <v>4680115882935</v>
      </c>
      <c r="E187" s="559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3"/>
      <c r="R187" s="563"/>
      <c r="S187" s="563"/>
      <c r="T187" s="564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8">
        <v>4680115880764</v>
      </c>
      <c r="E188" s="559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3"/>
      <c r="R188" s="563"/>
      <c r="S188" s="563"/>
      <c r="T188" s="564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1"/>
      <c r="P189" s="565" t="s">
        <v>71</v>
      </c>
      <c r="Q189" s="556"/>
      <c r="R189" s="556"/>
      <c r="S189" s="556"/>
      <c r="T189" s="556"/>
      <c r="U189" s="556"/>
      <c r="V189" s="557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1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71"/>
      <c r="P190" s="565" t="s">
        <v>71</v>
      </c>
      <c r="Q190" s="556"/>
      <c r="R190" s="556"/>
      <c r="S190" s="556"/>
      <c r="T190" s="556"/>
      <c r="U190" s="556"/>
      <c r="V190" s="557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7" t="s">
        <v>64</v>
      </c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1"/>
      <c r="P191" s="561"/>
      <c r="Q191" s="561"/>
      <c r="R191" s="561"/>
      <c r="S191" s="561"/>
      <c r="T191" s="561"/>
      <c r="U191" s="561"/>
      <c r="V191" s="561"/>
      <c r="W191" s="561"/>
      <c r="X191" s="561"/>
      <c r="Y191" s="561"/>
      <c r="Z191" s="561"/>
      <c r="AA191" s="547"/>
      <c r="AB191" s="547"/>
      <c r="AC191" s="547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8">
        <v>4680115882683</v>
      </c>
      <c r="E192" s="559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3"/>
      <c r="R192" s="563"/>
      <c r="S192" s="563"/>
      <c r="T192" s="564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8">
        <v>4680115882690</v>
      </c>
      <c r="E193" s="559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3"/>
      <c r="R193" s="563"/>
      <c r="S193" s="563"/>
      <c r="T193" s="564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8">
        <v>4680115882669</v>
      </c>
      <c r="E194" s="559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3"/>
      <c r="R194" s="563"/>
      <c r="S194" s="563"/>
      <c r="T194" s="564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8">
        <v>4680115882676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8">
        <v>4680115884014</v>
      </c>
      <c r="E196" s="559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8">
        <v>4680115884007</v>
      </c>
      <c r="E197" s="559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8">
        <v>4680115884038</v>
      </c>
      <c r="E198" s="559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8">
        <v>4680115884021</v>
      </c>
      <c r="E199" s="559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5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1"/>
      <c r="P200" s="565" t="s">
        <v>71</v>
      </c>
      <c r="Q200" s="556"/>
      <c r="R200" s="556"/>
      <c r="S200" s="556"/>
      <c r="T200" s="556"/>
      <c r="U200" s="556"/>
      <c r="V200" s="557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1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71"/>
      <c r="P201" s="565" t="s">
        <v>71</v>
      </c>
      <c r="Q201" s="556"/>
      <c r="R201" s="556"/>
      <c r="S201" s="556"/>
      <c r="T201" s="556"/>
      <c r="U201" s="556"/>
      <c r="V201" s="557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7" t="s">
        <v>73</v>
      </c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1"/>
      <c r="P202" s="561"/>
      <c r="Q202" s="561"/>
      <c r="R202" s="561"/>
      <c r="S202" s="561"/>
      <c r="T202" s="561"/>
      <c r="U202" s="561"/>
      <c r="V202" s="561"/>
      <c r="W202" s="561"/>
      <c r="X202" s="561"/>
      <c r="Y202" s="561"/>
      <c r="Z202" s="561"/>
      <c r="AA202" s="547"/>
      <c r="AB202" s="547"/>
      <c r="AC202" s="547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8">
        <v>4680115881594</v>
      </c>
      <c r="E203" s="559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3"/>
      <c r="R203" s="563"/>
      <c r="S203" s="563"/>
      <c r="T203" s="564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8">
        <v>4680115881617</v>
      </c>
      <c r="E204" s="559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3"/>
      <c r="R204" s="563"/>
      <c r="S204" s="563"/>
      <c r="T204" s="564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8">
        <v>4680115880573</v>
      </c>
      <c r="E205" s="559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3"/>
      <c r="R205" s="563"/>
      <c r="S205" s="563"/>
      <c r="T205" s="564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8">
        <v>4680115882195</v>
      </c>
      <c r="E206" s="559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8">
        <v>4680115882607</v>
      </c>
      <c r="E207" s="559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8">
        <v>4680115880092</v>
      </c>
      <c r="E208" s="559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8">
        <v>4680115880221</v>
      </c>
      <c r="E209" s="559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8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8">
        <v>4680115880504</v>
      </c>
      <c r="E210" s="559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8">
        <v>4680115882164</v>
      </c>
      <c r="E211" s="559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1"/>
      <c r="P212" s="565" t="s">
        <v>71</v>
      </c>
      <c r="Q212" s="556"/>
      <c r="R212" s="556"/>
      <c r="S212" s="556"/>
      <c r="T212" s="556"/>
      <c r="U212" s="556"/>
      <c r="V212" s="557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1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71"/>
      <c r="P213" s="565" t="s">
        <v>71</v>
      </c>
      <c r="Q213" s="556"/>
      <c r="R213" s="556"/>
      <c r="S213" s="556"/>
      <c r="T213" s="556"/>
      <c r="U213" s="556"/>
      <c r="V213" s="557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7" t="s">
        <v>169</v>
      </c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1"/>
      <c r="P214" s="561"/>
      <c r="Q214" s="561"/>
      <c r="R214" s="561"/>
      <c r="S214" s="561"/>
      <c r="T214" s="561"/>
      <c r="U214" s="561"/>
      <c r="V214" s="561"/>
      <c r="W214" s="561"/>
      <c r="X214" s="561"/>
      <c r="Y214" s="561"/>
      <c r="Z214" s="561"/>
      <c r="AA214" s="547"/>
      <c r="AB214" s="547"/>
      <c r="AC214" s="547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8">
        <v>4680115880818</v>
      </c>
      <c r="E215" s="559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8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3"/>
      <c r="R215" s="563"/>
      <c r="S215" s="563"/>
      <c r="T215" s="564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8">
        <v>4680115880801</v>
      </c>
      <c r="E216" s="559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3"/>
      <c r="R216" s="563"/>
      <c r="S216" s="563"/>
      <c r="T216" s="564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1"/>
      <c r="P217" s="565" t="s">
        <v>71</v>
      </c>
      <c r="Q217" s="556"/>
      <c r="R217" s="556"/>
      <c r="S217" s="556"/>
      <c r="T217" s="556"/>
      <c r="U217" s="556"/>
      <c r="V217" s="557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1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71"/>
      <c r="P218" s="565" t="s">
        <v>71</v>
      </c>
      <c r="Q218" s="556"/>
      <c r="R218" s="556"/>
      <c r="S218" s="556"/>
      <c r="T218" s="556"/>
      <c r="U218" s="556"/>
      <c r="V218" s="557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560" t="s">
        <v>354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6"/>
      <c r="AB219" s="546"/>
      <c r="AC219" s="546"/>
    </row>
    <row r="220" spans="1:68" ht="14.25" customHeight="1" x14ac:dyDescent="0.25">
      <c r="A220" s="567" t="s">
        <v>103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7"/>
      <c r="AB220" s="547"/>
      <c r="AC220" s="547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8">
        <v>4680115884137</v>
      </c>
      <c r="E221" s="559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3"/>
      <c r="R221" s="563"/>
      <c r="S221" s="563"/>
      <c r="T221" s="564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8">
        <v>4680115884236</v>
      </c>
      <c r="E222" s="559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3"/>
      <c r="R222" s="563"/>
      <c r="S222" s="563"/>
      <c r="T222" s="564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8">
        <v>4680115884175</v>
      </c>
      <c r="E223" s="559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3"/>
      <c r="R223" s="563"/>
      <c r="S223" s="563"/>
      <c r="T223" s="564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8">
        <v>4680115884144</v>
      </c>
      <c r="E224" s="559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801" t="s">
        <v>366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8">
        <v>4680115884144</v>
      </c>
      <c r="E225" s="559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8">
        <v>4680115886551</v>
      </c>
      <c r="E226" s="559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8">
        <v>4680115884182</v>
      </c>
      <c r="E227" s="559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8">
        <v>4680115884205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2" t="s">
        <v>375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8">
        <v>4680115884205</v>
      </c>
      <c r="E229" s="559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1"/>
      <c r="P230" s="565" t="s">
        <v>71</v>
      </c>
      <c r="Q230" s="556"/>
      <c r="R230" s="556"/>
      <c r="S230" s="556"/>
      <c r="T230" s="556"/>
      <c r="U230" s="556"/>
      <c r="V230" s="557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1"/>
      <c r="P231" s="565" t="s">
        <v>71</v>
      </c>
      <c r="Q231" s="556"/>
      <c r="R231" s="556"/>
      <c r="S231" s="556"/>
      <c r="T231" s="556"/>
      <c r="U231" s="556"/>
      <c r="V231" s="557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7" t="s">
        <v>139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7"/>
      <c r="AB232" s="547"/>
      <c r="AC232" s="547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8">
        <v>4680115885981</v>
      </c>
      <c r="E233" s="559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3"/>
      <c r="R233" s="563"/>
      <c r="S233" s="563"/>
      <c r="T233" s="564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1"/>
      <c r="P234" s="565" t="s">
        <v>71</v>
      </c>
      <c r="Q234" s="556"/>
      <c r="R234" s="556"/>
      <c r="S234" s="556"/>
      <c r="T234" s="556"/>
      <c r="U234" s="556"/>
      <c r="V234" s="557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1"/>
      <c r="P235" s="565" t="s">
        <v>71</v>
      </c>
      <c r="Q235" s="556"/>
      <c r="R235" s="556"/>
      <c r="S235" s="556"/>
      <c r="T235" s="556"/>
      <c r="U235" s="556"/>
      <c r="V235" s="557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7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7"/>
      <c r="AB236" s="547"/>
      <c r="AC236" s="547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8">
        <v>4680115886803</v>
      </c>
      <c r="E237" s="559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854" t="s">
        <v>384</v>
      </c>
      <c r="Q237" s="563"/>
      <c r="R237" s="563"/>
      <c r="S237" s="563"/>
      <c r="T237" s="564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1"/>
      <c r="P238" s="565" t="s">
        <v>71</v>
      </c>
      <c r="Q238" s="556"/>
      <c r="R238" s="556"/>
      <c r="S238" s="556"/>
      <c r="T238" s="556"/>
      <c r="U238" s="556"/>
      <c r="V238" s="557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1"/>
      <c r="P239" s="565" t="s">
        <v>71</v>
      </c>
      <c r="Q239" s="556"/>
      <c r="R239" s="556"/>
      <c r="S239" s="556"/>
      <c r="T239" s="556"/>
      <c r="U239" s="556"/>
      <c r="V239" s="557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7" t="s">
        <v>386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7"/>
      <c r="AB240" s="547"/>
      <c r="AC240" s="547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8">
        <v>4680115886704</v>
      </c>
      <c r="E241" s="559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6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3"/>
      <c r="R241" s="563"/>
      <c r="S241" s="563"/>
      <c r="T241" s="564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8">
        <v>4680115886681</v>
      </c>
      <c r="E242" s="559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22" t="s">
        <v>392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8">
        <v>4680115886735</v>
      </c>
      <c r="E243" s="559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9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8">
        <v>4680115886728</v>
      </c>
      <c r="E244" s="559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3"/>
      <c r="R244" s="563"/>
      <c r="S244" s="563"/>
      <c r="T244" s="564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80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1"/>
      <c r="P246" s="56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1"/>
      <c r="P247" s="56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560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customHeight="1" x14ac:dyDescent="0.25">
      <c r="A249" s="567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1"/>
      <c r="P255" s="56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1"/>
      <c r="P256" s="56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560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customHeight="1" x14ac:dyDescent="0.25">
      <c r="A258" s="567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803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08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1"/>
      <c r="P263" s="56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1"/>
      <c r="P264" s="56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560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customHeight="1" x14ac:dyDescent="0.25">
      <c r="A266" s="567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1"/>
      <c r="P270" s="56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1"/>
      <c r="P271" s="56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560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customHeight="1" x14ac:dyDescent="0.25">
      <c r="A273" s="567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1"/>
      <c r="P275" s="56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1"/>
      <c r="P276" s="56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7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1"/>
      <c r="P279" s="56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1"/>
      <c r="P280" s="56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560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customHeight="1" x14ac:dyDescent="0.25">
      <c r="A282" s="567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1"/>
      <c r="P284" s="56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1"/>
      <c r="P285" s="56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560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customHeight="1" x14ac:dyDescent="0.25">
      <c r="A287" s="567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0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0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1"/>
      <c r="P294" s="56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1"/>
      <c r="P295" s="56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7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8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0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1"/>
      <c r="P304" s="56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1"/>
      <c r="P305" s="56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7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8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1"/>
      <c r="P312" s="56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1"/>
      <c r="P313" s="56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7" t="s">
        <v>169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2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1"/>
      <c r="P318" s="56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1"/>
      <c r="P319" s="56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7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82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802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1"/>
      <c r="P325" s="56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1"/>
      <c r="P326" s="56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7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1"/>
      <c r="P331" s="56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1"/>
      <c r="P332" s="56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560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customHeight="1" x14ac:dyDescent="0.25">
      <c r="A334" s="567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0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1"/>
      <c r="P338" s="56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1"/>
      <c r="P339" s="56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568" t="s">
        <v>544</v>
      </c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69"/>
      <c r="P340" s="569"/>
      <c r="Q340" s="569"/>
      <c r="R340" s="569"/>
      <c r="S340" s="569"/>
      <c r="T340" s="569"/>
      <c r="U340" s="569"/>
      <c r="V340" s="569"/>
      <c r="W340" s="569"/>
      <c r="X340" s="569"/>
      <c r="Y340" s="569"/>
      <c r="Z340" s="569"/>
      <c r="AA340" s="48"/>
      <c r="AB340" s="48"/>
      <c r="AC340" s="48"/>
    </row>
    <row r="341" spans="1:68" ht="16.5" customHeight="1" x14ac:dyDescent="0.25">
      <c r="A341" s="560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customHeight="1" x14ac:dyDescent="0.25">
      <c r="A342" s="567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5040</v>
      </c>
      <c r="Y343" s="552">
        <f t="shared" ref="Y343:Y349" si="43">IFERROR(IF(X343="",0,CEILING((X343/$H343),1)*$H343),"")</f>
        <v>5040</v>
      </c>
      <c r="Z343" s="36">
        <f>IFERROR(IF(Y343=0,"",ROUNDUP(Y343/H343,0)*0.02175),"")</f>
        <v>7.3079999999999998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5201.28</v>
      </c>
      <c r="BN343" s="64">
        <f t="shared" ref="BN343:BN349" si="45">IFERROR(Y343*I343/H343,"0")</f>
        <v>5201.28</v>
      </c>
      <c r="BO343" s="64">
        <f t="shared" ref="BO343:BO349" si="46">IFERROR(1/J343*(X343/H343),"0")</f>
        <v>7</v>
      </c>
      <c r="BP343" s="64">
        <f t="shared" ref="BP343:BP349" si="47">IFERROR(1/J343*(Y343/H343),"0")</f>
        <v>7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2880</v>
      </c>
      <c r="Y344" s="552">
        <f t="shared" si="43"/>
        <v>2880</v>
      </c>
      <c r="Z344" s="36">
        <f>IFERROR(IF(Y344=0,"",ROUNDUP(Y344/H344,0)*0.02175),"")</f>
        <v>4.1760000000000002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2972.1600000000003</v>
      </c>
      <c r="BN344" s="64">
        <f t="shared" si="45"/>
        <v>2972.1600000000003</v>
      </c>
      <c r="BO344" s="64">
        <f t="shared" si="46"/>
        <v>4</v>
      </c>
      <c r="BP344" s="64">
        <f t="shared" si="47"/>
        <v>4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5000</v>
      </c>
      <c r="Y345" s="552">
        <f t="shared" si="43"/>
        <v>5010</v>
      </c>
      <c r="Z345" s="36">
        <f>IFERROR(IF(Y345=0,"",ROUNDUP(Y345/H345,0)*0.02175),"")</f>
        <v>7.2644999999999991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5160</v>
      </c>
      <c r="BN345" s="64">
        <f t="shared" si="45"/>
        <v>5170.3200000000006</v>
      </c>
      <c r="BO345" s="64">
        <f t="shared" si="46"/>
        <v>6.9444444444444438</v>
      </c>
      <c r="BP345" s="64">
        <f t="shared" si="47"/>
        <v>6.958333333333333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0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1"/>
      <c r="P350" s="56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861.33333333333326</v>
      </c>
      <c r="Y350" s="553">
        <f>IFERROR(Y343/H343,"0")+IFERROR(Y344/H344,"0")+IFERROR(Y345/H345,"0")+IFERROR(Y346/H346,"0")+IFERROR(Y347/H347,"0")+IFERROR(Y348/H348,"0")+IFERROR(Y349/H349,"0")</f>
        <v>862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18.7485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1"/>
      <c r="P351" s="56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12920</v>
      </c>
      <c r="Y351" s="553">
        <f>IFERROR(SUM(Y343:Y349),"0")</f>
        <v>12930</v>
      </c>
      <c r="Z351" s="37"/>
      <c r="AA351" s="554"/>
      <c r="AB351" s="554"/>
      <c r="AC351" s="554"/>
    </row>
    <row r="352" spans="1:68" ht="14.25" customHeight="1" x14ac:dyDescent="0.25">
      <c r="A352" s="567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5040</v>
      </c>
      <c r="Y353" s="552">
        <f>IFERROR(IF(X353="",0,CEILING((X353/$H353),1)*$H353),"")</f>
        <v>5040</v>
      </c>
      <c r="Z353" s="36">
        <f>IFERROR(IF(Y353=0,"",ROUNDUP(Y353/H353,0)*0.02175),"")</f>
        <v>7.3079999999999998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5201.28</v>
      </c>
      <c r="BN353" s="64">
        <f>IFERROR(Y353*I353/H353,"0")</f>
        <v>5201.28</v>
      </c>
      <c r="BO353" s="64">
        <f>IFERROR(1/J353*(X353/H353),"0")</f>
        <v>7</v>
      </c>
      <c r="BP353" s="64">
        <f>IFERROR(1/J353*(Y353/H353),"0")</f>
        <v>7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1"/>
      <c r="P355" s="56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336</v>
      </c>
      <c r="Y355" s="553">
        <f>IFERROR(Y353/H353,"0")+IFERROR(Y354/H354,"0")</f>
        <v>336</v>
      </c>
      <c r="Z355" s="553">
        <f>IFERROR(IF(Z353="",0,Z353),"0")+IFERROR(IF(Z354="",0,Z354),"0")</f>
        <v>7.3079999999999998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1"/>
      <c r="P356" s="56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5040</v>
      </c>
      <c r="Y356" s="553">
        <f>IFERROR(SUM(Y353:Y354),"0")</f>
        <v>5040</v>
      </c>
      <c r="Z356" s="37"/>
      <c r="AA356" s="554"/>
      <c r="AB356" s="554"/>
      <c r="AC356" s="554"/>
    </row>
    <row r="357" spans="1:68" ht="14.25" customHeight="1" x14ac:dyDescent="0.25">
      <c r="A357" s="567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7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1"/>
      <c r="P360" s="56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1"/>
      <c r="P361" s="56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7" t="s">
        <v>169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72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1"/>
      <c r="P364" s="56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1"/>
      <c r="P365" s="56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560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customHeight="1" x14ac:dyDescent="0.25">
      <c r="A367" s="567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1"/>
      <c r="P371" s="56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1"/>
      <c r="P372" s="56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7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71"/>
      <c r="P375" s="56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1"/>
      <c r="P376" s="56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7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7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0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71"/>
      <c r="P380" s="56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1"/>
      <c r="P381" s="56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7" t="s">
        <v>169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71"/>
      <c r="P384" s="56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1"/>
      <c r="P385" s="56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568" t="s">
        <v>600</v>
      </c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69"/>
      <c r="P386" s="569"/>
      <c r="Q386" s="569"/>
      <c r="R386" s="569"/>
      <c r="S386" s="569"/>
      <c r="T386" s="569"/>
      <c r="U386" s="569"/>
      <c r="V386" s="569"/>
      <c r="W386" s="569"/>
      <c r="X386" s="569"/>
      <c r="Y386" s="569"/>
      <c r="Z386" s="569"/>
      <c r="AA386" s="48"/>
      <c r="AB386" s="48"/>
      <c r="AC386" s="48"/>
    </row>
    <row r="387" spans="1:68" ht="16.5" customHeight="1" x14ac:dyDescent="0.25">
      <c r="A387" s="560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customHeight="1" x14ac:dyDescent="0.25">
      <c r="A388" s="567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6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6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71"/>
      <c r="P399" s="56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1"/>
      <c r="P400" s="56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7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71"/>
      <c r="P404" s="56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1"/>
      <c r="P405" s="56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560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customHeight="1" x14ac:dyDescent="0.25">
      <c r="A407" s="567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0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71"/>
      <c r="P409" s="56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1"/>
      <c r="P410" s="56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7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71"/>
      <c r="P416" s="56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1"/>
      <c r="P417" s="56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560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customHeight="1" x14ac:dyDescent="0.25">
      <c r="A419" s="567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4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71"/>
      <c r="P421" s="56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1"/>
      <c r="P422" s="56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560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customHeight="1" x14ac:dyDescent="0.25">
      <c r="A424" s="567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71"/>
      <c r="P426" s="56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71"/>
      <c r="P427" s="56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568" t="s">
        <v>656</v>
      </c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69"/>
      <c r="P428" s="569"/>
      <c r="Q428" s="569"/>
      <c r="R428" s="569"/>
      <c r="S428" s="569"/>
      <c r="T428" s="569"/>
      <c r="U428" s="569"/>
      <c r="V428" s="569"/>
      <c r="W428" s="569"/>
      <c r="X428" s="569"/>
      <c r="Y428" s="569"/>
      <c r="Z428" s="569"/>
      <c r="AA428" s="48"/>
      <c r="AB428" s="48"/>
      <c r="AC428" s="48"/>
    </row>
    <row r="429" spans="1:68" ht="16.5" customHeight="1" x14ac:dyDescent="0.25">
      <c r="A429" s="560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customHeight="1" x14ac:dyDescent="0.25">
      <c r="A430" s="567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6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1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0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7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0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71"/>
      <c r="P444" s="56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1"/>
      <c r="P445" s="56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customHeight="1" x14ac:dyDescent="0.25">
      <c r="A446" s="567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7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1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6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0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71"/>
      <c r="P450" s="56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71"/>
      <c r="P451" s="56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7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2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7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0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71"/>
      <c r="P459" s="56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1"/>
      <c r="P460" s="56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67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0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71"/>
      <c r="P465" s="56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71"/>
      <c r="P466" s="56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568" t="s">
        <v>723</v>
      </c>
      <c r="B467" s="569"/>
      <c r="C467" s="569"/>
      <c r="D467" s="569"/>
      <c r="E467" s="569"/>
      <c r="F467" s="569"/>
      <c r="G467" s="569"/>
      <c r="H467" s="569"/>
      <c r="I467" s="569"/>
      <c r="J467" s="569"/>
      <c r="K467" s="569"/>
      <c r="L467" s="569"/>
      <c r="M467" s="569"/>
      <c r="N467" s="569"/>
      <c r="O467" s="569"/>
      <c r="P467" s="569"/>
      <c r="Q467" s="569"/>
      <c r="R467" s="569"/>
      <c r="S467" s="569"/>
      <c r="T467" s="569"/>
      <c r="U467" s="569"/>
      <c r="V467" s="569"/>
      <c r="W467" s="569"/>
      <c r="X467" s="569"/>
      <c r="Y467" s="569"/>
      <c r="Z467" s="569"/>
      <c r="AA467" s="48"/>
      <c r="AB467" s="48"/>
      <c r="AC467" s="48"/>
    </row>
    <row r="468" spans="1:68" ht="16.5" customHeight="1" x14ac:dyDescent="0.25">
      <c r="A468" s="560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customHeight="1" x14ac:dyDescent="0.25">
      <c r="A469" s="567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2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0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2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0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71"/>
      <c r="P474" s="56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1"/>
      <c r="P475" s="56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7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51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1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0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1"/>
      <c r="P480" s="56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1"/>
      <c r="P481" s="56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7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6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6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0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1"/>
      <c r="P485" s="56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71"/>
      <c r="P486" s="56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7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6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9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0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1"/>
      <c r="P490" s="56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71"/>
      <c r="P491" s="56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7" t="s">
        <v>169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9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79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0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1"/>
      <c r="P495" s="56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71"/>
      <c r="P496" s="56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560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customHeight="1" x14ac:dyDescent="0.25">
      <c r="A498" s="567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58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0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71"/>
      <c r="P500" s="56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71"/>
      <c r="P501" s="56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97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37"/>
      <c r="P502" s="707" t="s">
        <v>767</v>
      </c>
      <c r="Q502" s="708"/>
      <c r="R502" s="708"/>
      <c r="S502" s="708"/>
      <c r="T502" s="708"/>
      <c r="U502" s="708"/>
      <c r="V502" s="582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17960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17970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37"/>
      <c r="P503" s="707" t="s">
        <v>768</v>
      </c>
      <c r="Q503" s="708"/>
      <c r="R503" s="708"/>
      <c r="S503" s="708"/>
      <c r="T503" s="708"/>
      <c r="U503" s="708"/>
      <c r="V503" s="582"/>
      <c r="W503" s="37" t="s">
        <v>69</v>
      </c>
      <c r="X503" s="553">
        <f>IFERROR(SUM(BM22:BM499),"0")</f>
        <v>18534.72</v>
      </c>
      <c r="Y503" s="553">
        <f>IFERROR(SUM(BN22:BN499),"0")</f>
        <v>18545.04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37"/>
      <c r="P504" s="707" t="s">
        <v>769</v>
      </c>
      <c r="Q504" s="708"/>
      <c r="R504" s="708"/>
      <c r="S504" s="708"/>
      <c r="T504" s="708"/>
      <c r="U504" s="708"/>
      <c r="V504" s="582"/>
      <c r="W504" s="37" t="s">
        <v>770</v>
      </c>
      <c r="X504" s="38">
        <f>ROUNDUP(SUM(BO22:BO499),0)</f>
        <v>25</v>
      </c>
      <c r="Y504" s="38">
        <f>ROUNDUP(SUM(BP22:BP499),0)</f>
        <v>25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37"/>
      <c r="P505" s="707" t="s">
        <v>771</v>
      </c>
      <c r="Q505" s="708"/>
      <c r="R505" s="708"/>
      <c r="S505" s="708"/>
      <c r="T505" s="708"/>
      <c r="U505" s="708"/>
      <c r="V505" s="582"/>
      <c r="W505" s="37" t="s">
        <v>69</v>
      </c>
      <c r="X505" s="553">
        <f>GrossWeightTotal+PalletQtyTotal*25</f>
        <v>19159.72</v>
      </c>
      <c r="Y505" s="553">
        <f>GrossWeightTotalR+PalletQtyTotalR*25</f>
        <v>19170.04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37"/>
      <c r="P506" s="707" t="s">
        <v>772</v>
      </c>
      <c r="Q506" s="708"/>
      <c r="R506" s="708"/>
      <c r="S506" s="708"/>
      <c r="T506" s="708"/>
      <c r="U506" s="708"/>
      <c r="V506" s="582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1197.3333333333333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1198</v>
      </c>
      <c r="Z506" s="37"/>
      <c r="AA506" s="554"/>
      <c r="AB506" s="554"/>
      <c r="AC506" s="554"/>
    </row>
    <row r="507" spans="1:68" ht="14.25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737"/>
      <c r="P507" s="707" t="s">
        <v>773</v>
      </c>
      <c r="Q507" s="708"/>
      <c r="R507" s="708"/>
      <c r="S507" s="708"/>
      <c r="T507" s="708"/>
      <c r="U507" s="708"/>
      <c r="V507" s="582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26.0565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86" t="s">
        <v>101</v>
      </c>
      <c r="D509" s="655"/>
      <c r="E509" s="655"/>
      <c r="F509" s="655"/>
      <c r="G509" s="655"/>
      <c r="H509" s="656"/>
      <c r="I509" s="586" t="s">
        <v>253</v>
      </c>
      <c r="J509" s="655"/>
      <c r="K509" s="655"/>
      <c r="L509" s="655"/>
      <c r="M509" s="655"/>
      <c r="N509" s="655"/>
      <c r="O509" s="655"/>
      <c r="P509" s="655"/>
      <c r="Q509" s="655"/>
      <c r="R509" s="655"/>
      <c r="S509" s="656"/>
      <c r="T509" s="586" t="s">
        <v>544</v>
      </c>
      <c r="U509" s="656"/>
      <c r="V509" s="586" t="s">
        <v>600</v>
      </c>
      <c r="W509" s="655"/>
      <c r="X509" s="655"/>
      <c r="Y509" s="656"/>
      <c r="Z509" s="548" t="s">
        <v>656</v>
      </c>
      <c r="AA509" s="586" t="s">
        <v>723</v>
      </c>
      <c r="AB509" s="656"/>
      <c r="AC509" s="52"/>
      <c r="AF509" s="549"/>
    </row>
    <row r="510" spans="1:68" ht="14.25" customHeight="1" thickTop="1" x14ac:dyDescent="0.2">
      <c r="A510" s="696" t="s">
        <v>776</v>
      </c>
      <c r="B510" s="586" t="s">
        <v>63</v>
      </c>
      <c r="C510" s="586" t="s">
        <v>102</v>
      </c>
      <c r="D510" s="586" t="s">
        <v>119</v>
      </c>
      <c r="E510" s="586" t="s">
        <v>176</v>
      </c>
      <c r="F510" s="586" t="s">
        <v>196</v>
      </c>
      <c r="G510" s="586" t="s">
        <v>229</v>
      </c>
      <c r="H510" s="586" t="s">
        <v>101</v>
      </c>
      <c r="I510" s="586" t="s">
        <v>254</v>
      </c>
      <c r="J510" s="586" t="s">
        <v>294</v>
      </c>
      <c r="K510" s="586" t="s">
        <v>354</v>
      </c>
      <c r="L510" s="586" t="s">
        <v>400</v>
      </c>
      <c r="M510" s="586" t="s">
        <v>416</v>
      </c>
      <c r="N510" s="549"/>
      <c r="O510" s="586" t="s">
        <v>430</v>
      </c>
      <c r="P510" s="586" t="s">
        <v>440</v>
      </c>
      <c r="Q510" s="586" t="s">
        <v>447</v>
      </c>
      <c r="R510" s="586" t="s">
        <v>452</v>
      </c>
      <c r="S510" s="586" t="s">
        <v>534</v>
      </c>
      <c r="T510" s="586" t="s">
        <v>545</v>
      </c>
      <c r="U510" s="586" t="s">
        <v>580</v>
      </c>
      <c r="V510" s="586" t="s">
        <v>601</v>
      </c>
      <c r="W510" s="586" t="s">
        <v>633</v>
      </c>
      <c r="X510" s="586" t="s">
        <v>648</v>
      </c>
      <c r="Y510" s="586" t="s">
        <v>652</v>
      </c>
      <c r="Z510" s="586" t="s">
        <v>656</v>
      </c>
      <c r="AA510" s="586" t="s">
        <v>723</v>
      </c>
      <c r="AB510" s="586" t="s">
        <v>762</v>
      </c>
      <c r="AC510" s="52"/>
      <c r="AF510" s="549"/>
    </row>
    <row r="511" spans="1:68" ht="13.5" customHeight="1" thickBot="1" x14ac:dyDescent="0.25">
      <c r="A511" s="69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49"/>
      <c r="O511" s="587"/>
      <c r="P511" s="587"/>
      <c r="Q511" s="587"/>
      <c r="R511" s="587"/>
      <c r="S511" s="587"/>
      <c r="T511" s="587"/>
      <c r="U511" s="587"/>
      <c r="V511" s="587"/>
      <c r="W511" s="587"/>
      <c r="X511" s="587"/>
      <c r="Y511" s="587"/>
      <c r="Z511" s="587"/>
      <c r="AA511" s="587"/>
      <c r="AB511" s="587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17970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187:E187"/>
    <mergeCell ref="P302:T302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P244:T244"/>
    <mergeCell ref="P73:T73"/>
    <mergeCell ref="P437:T437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259:T259"/>
    <mergeCell ref="D209:E209"/>
    <mergeCell ref="A282:Z282"/>
    <mergeCell ref="P464:T464"/>
    <mergeCell ref="P166:T166"/>
    <mergeCell ref="P103:T103"/>
    <mergeCell ref="P59:V59"/>
    <mergeCell ref="P56:T56"/>
    <mergeCell ref="A266:Z266"/>
    <mergeCell ref="P235:V235"/>
    <mergeCell ref="A34:Z34"/>
    <mergeCell ref="P315:T315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60:E160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P31:T31"/>
    <mergeCell ref="P329:T329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D456:E456"/>
    <mergeCell ref="A325:O326"/>
    <mergeCell ref="D116:E116"/>
    <mergeCell ref="D414:E414"/>
    <mergeCell ref="A275:O276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27:T27"/>
    <mergeCell ref="P15:T16"/>
    <mergeCell ref="D162:E162"/>
    <mergeCell ref="P210:T210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P150:V150"/>
    <mergeCell ref="T510:T511"/>
    <mergeCell ref="A40:Z40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D440:E440"/>
    <mergeCell ref="D269:E269"/>
    <mergeCell ref="D489:E489"/>
    <mergeCell ref="AA17:AA18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A13:M13"/>
    <mergeCell ref="A230:O231"/>
    <mergeCell ref="D87:E87"/>
    <mergeCell ref="P79:V79"/>
    <mergeCell ref="A367:Z367"/>
    <mergeCell ref="P115:T115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G17:G18"/>
    <mergeCell ref="P184:V184"/>
    <mergeCell ref="A450:O451"/>
    <mergeCell ref="D159:E159"/>
    <mergeCell ref="A232:Z232"/>
    <mergeCell ref="P188:T188"/>
    <mergeCell ref="I510:I511"/>
    <mergeCell ref="A467:Z467"/>
    <mergeCell ref="A296:Z296"/>
    <mergeCell ref="A461:Z461"/>
    <mergeCell ref="D288:E288"/>
    <mergeCell ref="P123:V123"/>
    <mergeCell ref="P421:V421"/>
    <mergeCell ref="D434:E434"/>
    <mergeCell ref="P488:T488"/>
    <mergeCell ref="D225:E225"/>
    <mergeCell ref="A399:O400"/>
    <mergeCell ref="P61:T61"/>
    <mergeCell ref="P359:T359"/>
    <mergeCell ref="A273:Z273"/>
    <mergeCell ref="A178:O179"/>
    <mergeCell ref="D436:E436"/>
    <mergeCell ref="D292:E292"/>
    <mergeCell ref="A510:A51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Q13:R13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D22:E22"/>
    <mergeCell ref="AA510:AA511"/>
    <mergeCell ref="D449:E449"/>
    <mergeCell ref="P284:V284"/>
    <mergeCell ref="P478:T478"/>
    <mergeCell ref="D321:E321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I509:S509"/>
    <mergeCell ref="D223:E223"/>
    <mergeCell ref="A141:Z141"/>
    <mergeCell ref="A144:O145"/>
    <mergeCell ref="P502:V502"/>
    <mergeCell ref="S510:S511"/>
    <mergeCell ref="U510:U511"/>
    <mergeCell ref="M17:M18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392:E392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P301:T301"/>
    <mergeCell ref="P255:V255"/>
    <mergeCell ref="A64:O65"/>
    <mergeCell ref="P35:T35"/>
    <mergeCell ref="D254:E254"/>
    <mergeCell ref="P231:V231"/>
    <mergeCell ref="P308:T308"/>
    <mergeCell ref="P283:T283"/>
    <mergeCell ref="D93:E93"/>
    <mergeCell ref="P122:T122"/>
    <mergeCell ref="P43:T43"/>
    <mergeCell ref="D328:E328"/>
    <mergeCell ref="P65:V65"/>
    <mergeCell ref="P484:T484"/>
    <mergeCell ref="D483:E483"/>
    <mergeCell ref="A362:Z362"/>
    <mergeCell ref="D237:E237"/>
    <mergeCell ref="P285:V285"/>
    <mergeCell ref="P383:T383"/>
    <mergeCell ref="A263:O264"/>
    <mergeCell ref="P121:T121"/>
    <mergeCell ref="D29:E29"/>
    <mergeCell ref="P344:T344"/>
    <mergeCell ref="D216:E216"/>
    <mergeCell ref="A134:O135"/>
    <mergeCell ref="P426:V426"/>
    <mergeCell ref="P463:T463"/>
    <mergeCell ref="D398:E398"/>
    <mergeCell ref="D454:E454"/>
    <mergeCell ref="D391:E391"/>
    <mergeCell ref="P263:V263"/>
    <mergeCell ref="A126:Z126"/>
    <mergeCell ref="A424:Z424"/>
    <mergeCell ref="D251:E251"/>
    <mergeCell ref="P385:V385"/>
    <mergeCell ref="P216:T216"/>
    <mergeCell ref="P52:T52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476:Z476"/>
    <mergeCell ref="P201:V201"/>
    <mergeCell ref="P473:T473"/>
    <mergeCell ref="A459:O460"/>
    <mergeCell ref="P471:T47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163:E163"/>
    <mergeCell ref="P434:T434"/>
    <mergeCell ref="P305:V305"/>
    <mergeCell ref="D244:E244"/>
    <mergeCell ref="P228:T228"/>
    <mergeCell ref="V12:W12"/>
    <mergeCell ref="A200:O201"/>
    <mergeCell ref="D458:E458"/>
    <mergeCell ref="D433:E433"/>
    <mergeCell ref="D262:E262"/>
    <mergeCell ref="P368:T368"/>
    <mergeCell ref="P408:T408"/>
    <mergeCell ref="A249:Z249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495:V495"/>
    <mergeCell ref="A320:Z320"/>
    <mergeCell ref="P351:V351"/>
    <mergeCell ref="A176:Z176"/>
    <mergeCell ref="A8:C8"/>
    <mergeCell ref="D293:E293"/>
    <mergeCell ref="A153:Z153"/>
    <mergeCell ref="D268:E268"/>
    <mergeCell ref="D395:E395"/>
    <mergeCell ref="P449:T449"/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2025-09-12T06:52:14Z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