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98B097-C895-4AB3-8EC0-BBF09BDCEB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BP494" i="1" s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X339" i="1"/>
  <c r="X338" i="1"/>
  <c r="BO337" i="1"/>
  <c r="BM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12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Y247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5" i="1"/>
  <c r="X184" i="1"/>
  <c r="BO183" i="1"/>
  <c r="BM183" i="1"/>
  <c r="Y183" i="1"/>
  <c r="BP183" i="1" s="1"/>
  <c r="P183" i="1"/>
  <c r="BO182" i="1"/>
  <c r="BM182" i="1"/>
  <c r="Y182" i="1"/>
  <c r="J51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Y98" i="1" s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512" i="1" l="1"/>
  <c r="X504" i="1"/>
  <c r="X502" i="1"/>
  <c r="Y33" i="1"/>
  <c r="Z35" i="1"/>
  <c r="Z36" i="1" s="1"/>
  <c r="BN35" i="1"/>
  <c r="BP35" i="1"/>
  <c r="Y36" i="1"/>
  <c r="Z41" i="1"/>
  <c r="BN41" i="1"/>
  <c r="Z56" i="1"/>
  <c r="BN56" i="1"/>
  <c r="Z77" i="1"/>
  <c r="BN77" i="1"/>
  <c r="Z102" i="1"/>
  <c r="BN102" i="1"/>
  <c r="Z114" i="1"/>
  <c r="BN114" i="1"/>
  <c r="Y119" i="1"/>
  <c r="Z133" i="1"/>
  <c r="BN133" i="1"/>
  <c r="Z137" i="1"/>
  <c r="BN137" i="1"/>
  <c r="Z164" i="1"/>
  <c r="BN164" i="1"/>
  <c r="Z187" i="1"/>
  <c r="BN187" i="1"/>
  <c r="Y190" i="1"/>
  <c r="Y200" i="1"/>
  <c r="Z199" i="1"/>
  <c r="BN199" i="1"/>
  <c r="Z209" i="1"/>
  <c r="BN209" i="1"/>
  <c r="Z251" i="1"/>
  <c r="BN251" i="1"/>
  <c r="Z290" i="1"/>
  <c r="BN290" i="1"/>
  <c r="Z302" i="1"/>
  <c r="BN302" i="1"/>
  <c r="Z324" i="1"/>
  <c r="BN324" i="1"/>
  <c r="Z343" i="1"/>
  <c r="BN343" i="1"/>
  <c r="Z353" i="1"/>
  <c r="BN353" i="1"/>
  <c r="Z370" i="1"/>
  <c r="BN370" i="1"/>
  <c r="Z394" i="1"/>
  <c r="BN394" i="1"/>
  <c r="Z413" i="1"/>
  <c r="BN413" i="1"/>
  <c r="Z449" i="1"/>
  <c r="BN449" i="1"/>
  <c r="Z463" i="1"/>
  <c r="BN463" i="1"/>
  <c r="Z494" i="1"/>
  <c r="BN494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X503" i="1"/>
  <c r="X505" i="1" s="1"/>
  <c r="X506" i="1"/>
  <c r="Z27" i="1"/>
  <c r="BN27" i="1"/>
  <c r="Z31" i="1"/>
  <c r="BN31" i="1"/>
  <c r="Y44" i="1"/>
  <c r="Z43" i="1"/>
  <c r="BN43" i="1"/>
  <c r="Y59" i="1"/>
  <c r="Z54" i="1"/>
  <c r="BN54" i="1"/>
  <c r="Z62" i="1"/>
  <c r="BN62" i="1"/>
  <c r="Y70" i="1"/>
  <c r="Z74" i="1"/>
  <c r="BN74" i="1"/>
  <c r="Z81" i="1"/>
  <c r="BN81" i="1"/>
  <c r="Y97" i="1"/>
  <c r="Z95" i="1"/>
  <c r="BN95" i="1"/>
  <c r="Z104" i="1"/>
  <c r="BN104" i="1"/>
  <c r="Y112" i="1"/>
  <c r="Z110" i="1"/>
  <c r="BN110" i="1"/>
  <c r="Y118" i="1"/>
  <c r="Z116" i="1"/>
  <c r="BN116" i="1"/>
  <c r="Z127" i="1"/>
  <c r="BN127" i="1"/>
  <c r="Z148" i="1"/>
  <c r="BN148" i="1"/>
  <c r="I512" i="1"/>
  <c r="Y169" i="1"/>
  <c r="Z162" i="1"/>
  <c r="BN162" i="1"/>
  <c r="Z166" i="1"/>
  <c r="BN166" i="1"/>
  <c r="Y175" i="1"/>
  <c r="Z183" i="1"/>
  <c r="BN183" i="1"/>
  <c r="Y189" i="1"/>
  <c r="Z193" i="1"/>
  <c r="BN193" i="1"/>
  <c r="Z197" i="1"/>
  <c r="BN197" i="1"/>
  <c r="Z203" i="1"/>
  <c r="BN203" i="1"/>
  <c r="Z207" i="1"/>
  <c r="BN207" i="1"/>
  <c r="Z211" i="1"/>
  <c r="BN211" i="1"/>
  <c r="Z222" i="1"/>
  <c r="BN222" i="1"/>
  <c r="Z225" i="1"/>
  <c r="BN22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Y305" i="1"/>
  <c r="Z300" i="1"/>
  <c r="BN300" i="1"/>
  <c r="Z308" i="1"/>
  <c r="BN308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325" i="1"/>
  <c r="H9" i="1"/>
  <c r="A10" i="1"/>
  <c r="Y24" i="1"/>
  <c r="Y32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F512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24" i="1"/>
  <c r="BP121" i="1"/>
  <c r="BN121" i="1"/>
  <c r="Z121" i="1"/>
  <c r="Z123" i="1" s="1"/>
  <c r="BP138" i="1"/>
  <c r="BN138" i="1"/>
  <c r="Z138" i="1"/>
  <c r="Z139" i="1" s="1"/>
  <c r="Y140" i="1"/>
  <c r="H512" i="1"/>
  <c r="Y144" i="1"/>
  <c r="BP143" i="1"/>
  <c r="BN143" i="1"/>
  <c r="Z143" i="1"/>
  <c r="Z144" i="1" s="1"/>
  <c r="Y145" i="1"/>
  <c r="Y151" i="1"/>
  <c r="Y150" i="1"/>
  <c r="BP147" i="1"/>
  <c r="BN147" i="1"/>
  <c r="Z14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1" i="1"/>
  <c r="BP115" i="1"/>
  <c r="BN115" i="1"/>
  <c r="Z115" i="1"/>
  <c r="Y123" i="1"/>
  <c r="BP128" i="1"/>
  <c r="BN128" i="1"/>
  <c r="Z128" i="1"/>
  <c r="Y130" i="1"/>
  <c r="Y135" i="1"/>
  <c r="BP132" i="1"/>
  <c r="BN132" i="1"/>
  <c r="Z132" i="1"/>
  <c r="Z134" i="1" s="1"/>
  <c r="Y139" i="1"/>
  <c r="BP149" i="1"/>
  <c r="BN149" i="1"/>
  <c r="Z149" i="1"/>
  <c r="G512" i="1"/>
  <c r="Y129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Y168" i="1"/>
  <c r="Z171" i="1"/>
  <c r="BN171" i="1"/>
  <c r="BP171" i="1"/>
  <c r="Z173" i="1"/>
  <c r="BN173" i="1"/>
  <c r="Y174" i="1"/>
  <c r="Z177" i="1"/>
  <c r="Z178" i="1" s="1"/>
  <c r="BN177" i="1"/>
  <c r="BP177" i="1"/>
  <c r="Y178" i="1"/>
  <c r="Z182" i="1"/>
  <c r="Z184" i="1" s="1"/>
  <c r="BN182" i="1"/>
  <c r="BP182" i="1"/>
  <c r="Y185" i="1"/>
  <c r="Z188" i="1"/>
  <c r="Z189" i="1" s="1"/>
  <c r="BN188" i="1"/>
  <c r="BP188" i="1"/>
  <c r="Z192" i="1"/>
  <c r="Z200" i="1" s="1"/>
  <c r="BN192" i="1"/>
  <c r="BP192" i="1"/>
  <c r="Z194" i="1"/>
  <c r="BN194" i="1"/>
  <c r="Z196" i="1"/>
  <c r="BN196" i="1"/>
  <c r="Z198" i="1"/>
  <c r="BN198" i="1"/>
  <c r="Y201" i="1"/>
  <c r="Y213" i="1"/>
  <c r="Z204" i="1"/>
  <c r="BN204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Y157" i="1"/>
  <c r="Y184" i="1"/>
  <c r="BP208" i="1"/>
  <c r="BN208" i="1"/>
  <c r="Z208" i="1"/>
  <c r="Z212" i="1" s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Z304" i="1" s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BP336" i="1"/>
  <c r="BN336" i="1"/>
  <c r="Z336" i="1"/>
  <c r="Z338" i="1" s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Z371" i="1"/>
  <c r="BP369" i="1"/>
  <c r="BN369" i="1"/>
  <c r="Z369" i="1"/>
  <c r="Y371" i="1"/>
  <c r="AB512" i="1"/>
  <c r="Y500" i="1"/>
  <c r="BP499" i="1"/>
  <c r="BN499" i="1"/>
  <c r="Z499" i="1"/>
  <c r="Z500" i="1" s="1"/>
  <c r="Y501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65" i="1" l="1"/>
  <c r="Z480" i="1"/>
  <c r="Z350" i="1"/>
  <c r="Z325" i="1"/>
  <c r="Z246" i="1"/>
  <c r="Z404" i="1"/>
  <c r="Z129" i="1"/>
  <c r="Z118" i="1"/>
  <c r="Z444" i="1"/>
  <c r="Z58" i="1"/>
  <c r="Z459" i="1"/>
  <c r="Z78" i="1"/>
  <c r="Z64" i="1"/>
  <c r="Z474" i="1"/>
  <c r="Z399" i="1"/>
  <c r="Z230" i="1"/>
  <c r="Z416" i="1"/>
  <c r="Z255" i="1"/>
  <c r="Y506" i="1"/>
  <c r="Y503" i="1"/>
  <c r="Z150" i="1"/>
  <c r="Y502" i="1"/>
  <c r="Z318" i="1"/>
  <c r="Z312" i="1"/>
  <c r="Z263" i="1"/>
  <c r="Z174" i="1"/>
  <c r="Z168" i="1"/>
  <c r="Z70" i="1"/>
  <c r="Z32" i="1"/>
  <c r="Y504" i="1"/>
  <c r="Z105" i="1"/>
  <c r="Z90" i="1"/>
  <c r="Z507" i="1" l="1"/>
  <c r="Y505" i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<sst xmlns="http://schemas.openxmlformats.org/spreadsheetml/2006/main" count="2218" uniqueCount="794">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</sst>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343" sqref="AA343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8" t="s">
        <v>0</v>
      </c>
      <c r="E1" s="585"/>
      <c r="F1" s="585"/>
      <c r="G1" s="12" t="s">
        <v>1</v>
      </c>
      <c r="H1" s="638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89" t="s">
        <v>8</v>
      </c>
      <c r="B5" s="582"/>
      <c r="C5" s="583"/>
      <c r="D5" s="642"/>
      <c r="E5" s="643"/>
      <c r="F5" s="821" t="s">
        <v>9</v>
      </c>
      <c r="G5" s="583"/>
      <c r="H5" s="642" t="s">
        <v>793</v>
      </c>
      <c r="I5" s="772"/>
      <c r="J5" s="772"/>
      <c r="K5" s="772"/>
      <c r="L5" s="772"/>
      <c r="M5" s="643"/>
      <c r="N5" s="58"/>
      <c r="P5" s="24" t="s">
        <v>10</v>
      </c>
      <c r="Q5" s="855">
        <v>45914</v>
      </c>
      <c r="R5" s="683"/>
      <c r="T5" s="715" t="s">
        <v>11</v>
      </c>
      <c r="U5" s="668"/>
      <c r="V5" s="717" t="s">
        <v>12</v>
      </c>
      <c r="W5" s="683"/>
      <c r="AB5" s="51"/>
      <c r="AC5" s="51"/>
      <c r="AD5" s="51"/>
      <c r="AE5" s="51"/>
    </row>
    <row r="6" spans="1:32" s="545" customFormat="1" ht="24" customHeight="1" x14ac:dyDescent="0.2">
      <c r="A6" s="689" t="s">
        <v>13</v>
      </c>
      <c r="B6" s="582"/>
      <c r="C6" s="583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83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Воскресенье</v>
      </c>
      <c r="R6" s="556"/>
      <c r="T6" s="725" t="s">
        <v>16</v>
      </c>
      <c r="U6" s="668"/>
      <c r="V6" s="759" t="s">
        <v>17</v>
      </c>
      <c r="W6" s="609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58"/>
      <c r="U7" s="668"/>
      <c r="V7" s="760"/>
      <c r="W7" s="761"/>
      <c r="AB7" s="51"/>
      <c r="AC7" s="51"/>
      <c r="AD7" s="51"/>
      <c r="AE7" s="51"/>
    </row>
    <row r="8" spans="1:32" s="545" customFormat="1" ht="25.5" customHeight="1" x14ac:dyDescent="0.2">
      <c r="A8" s="859" t="s">
        <v>18</v>
      </c>
      <c r="B8" s="560"/>
      <c r="C8" s="561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96">
        <v>0.41666666666666669</v>
      </c>
      <c r="R8" s="620"/>
      <c r="T8" s="558"/>
      <c r="U8" s="668"/>
      <c r="V8" s="760"/>
      <c r="W8" s="761"/>
      <c r="AB8" s="51"/>
      <c r="AC8" s="51"/>
      <c r="AD8" s="51"/>
      <c r="AE8" s="51"/>
    </row>
    <row r="9" spans="1:32" s="545" customFormat="1" ht="39.950000000000003" customHeight="1" x14ac:dyDescent="0.2">
      <c r="A9" s="7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705"/>
      <c r="E9" s="570"/>
      <c r="F9" s="7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80"/>
      <c r="R9" s="681"/>
      <c r="T9" s="558"/>
      <c r="U9" s="668"/>
      <c r="V9" s="762"/>
      <c r="W9" s="76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7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705"/>
      <c r="E10" s="570"/>
      <c r="F10" s="7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748" t="str">
        <f>IFERROR(VLOOKUP($D$10,Proxy,2,FALSE),"")</f>
        <v/>
      </c>
      <c r="I10" s="558"/>
      <c r="J10" s="558"/>
      <c r="K10" s="558"/>
      <c r="L10" s="558"/>
      <c r="M10" s="558"/>
      <c r="N10" s="544"/>
      <c r="P10" s="26" t="s">
        <v>22</v>
      </c>
      <c r="Q10" s="726"/>
      <c r="R10" s="727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2"/>
      <c r="R11" s="683"/>
      <c r="U11" s="24" t="s">
        <v>27</v>
      </c>
      <c r="V11" s="792" t="s">
        <v>28</v>
      </c>
      <c r="W11" s="681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9" t="s">
        <v>29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M12" s="583"/>
      <c r="N12" s="62"/>
      <c r="P12" s="24" t="s">
        <v>30</v>
      </c>
      <c r="Q12" s="696"/>
      <c r="R12" s="620"/>
      <c r="S12" s="23"/>
      <c r="U12" s="24"/>
      <c r="V12" s="585"/>
      <c r="W12" s="558"/>
      <c r="AB12" s="51"/>
      <c r="AC12" s="51"/>
      <c r="AD12" s="51"/>
      <c r="AE12" s="51"/>
    </row>
    <row r="13" spans="1:32" s="545" customFormat="1" ht="23.25" customHeight="1" x14ac:dyDescent="0.2">
      <c r="A13" s="709" t="s">
        <v>31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583"/>
      <c r="N13" s="62"/>
      <c r="O13" s="26"/>
      <c r="P13" s="26" t="s">
        <v>32</v>
      </c>
      <c r="Q13" s="792"/>
      <c r="R13" s="6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9" t="s">
        <v>33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29" t="s">
        <v>34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 s="583"/>
      <c r="N15" s="63"/>
      <c r="P15" s="738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9"/>
      <c r="Q16" s="739"/>
      <c r="R16" s="739"/>
      <c r="S16" s="739"/>
      <c r="T16" s="7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2" t="s">
        <v>38</v>
      </c>
      <c r="D17" s="596" t="s">
        <v>39</v>
      </c>
      <c r="E17" s="656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55"/>
      <c r="R17" s="655"/>
      <c r="S17" s="655"/>
      <c r="T17" s="656"/>
      <c r="U17" s="877" t="s">
        <v>51</v>
      </c>
      <c r="V17" s="583"/>
      <c r="W17" s="596" t="s">
        <v>52</v>
      </c>
      <c r="X17" s="596" t="s">
        <v>53</v>
      </c>
      <c r="Y17" s="875" t="s">
        <v>54</v>
      </c>
      <c r="Z17" s="756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31"/>
      <c r="AF17" s="832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7"/>
      <c r="E18" s="659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7"/>
      <c r="Q18" s="658"/>
      <c r="R18" s="658"/>
      <c r="S18" s="658"/>
      <c r="T18" s="659"/>
      <c r="U18" s="67" t="s">
        <v>61</v>
      </c>
      <c r="V18" s="67" t="s">
        <v>62</v>
      </c>
      <c r="W18" s="597"/>
      <c r="X18" s="597"/>
      <c r="Y18" s="876"/>
      <c r="Z18" s="757"/>
      <c r="AA18" s="750"/>
      <c r="AB18" s="750"/>
      <c r="AC18" s="750"/>
      <c r="AD18" s="833"/>
      <c r="AE18" s="834"/>
      <c r="AF18" s="835"/>
      <c r="AG18" s="66"/>
      <c r="BD18" s="65"/>
    </row>
    <row r="19" spans="1:68" ht="27.75" hidden="1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hidden="1" customHeight="1" x14ac:dyDescent="0.25">
      <c r="A20" s="615" t="s">
        <v>63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6"/>
      <c r="AB20" s="546"/>
      <c r="AC20" s="546"/>
    </row>
    <row r="21" spans="1:68" ht="14.25" hidden="1" customHeight="1" x14ac:dyDescent="0.25">
      <c r="A21" s="557" t="s">
        <v>64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63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63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57" t="s">
        <v>73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63"/>
      <c r="P32" s="559" t="s">
        <v>71</v>
      </c>
      <c r="Q32" s="560"/>
      <c r="R32" s="560"/>
      <c r="S32" s="560"/>
      <c r="T32" s="560"/>
      <c r="U32" s="560"/>
      <c r="V32" s="561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63"/>
      <c r="P33" s="559" t="s">
        <v>71</v>
      </c>
      <c r="Q33" s="560"/>
      <c r="R33" s="560"/>
      <c r="S33" s="560"/>
      <c r="T33" s="560"/>
      <c r="U33" s="560"/>
      <c r="V33" s="561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57" t="s">
        <v>95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63"/>
      <c r="P36" s="559" t="s">
        <v>71</v>
      </c>
      <c r="Q36" s="560"/>
      <c r="R36" s="560"/>
      <c r="S36" s="560"/>
      <c r="T36" s="560"/>
      <c r="U36" s="560"/>
      <c r="V36" s="561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63"/>
      <c r="P37" s="559" t="s">
        <v>71</v>
      </c>
      <c r="Q37" s="560"/>
      <c r="R37" s="560"/>
      <c r="S37" s="560"/>
      <c r="T37" s="560"/>
      <c r="U37" s="560"/>
      <c r="V37" s="561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hidden="1" customHeight="1" x14ac:dyDescent="0.25">
      <c r="A39" s="615" t="s">
        <v>102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6"/>
      <c r="AB39" s="546"/>
      <c r="AC39" s="546"/>
    </row>
    <row r="40" spans="1:68" ht="14.25" hidden="1" customHeight="1" x14ac:dyDescent="0.25">
      <c r="A40" s="557" t="s">
        <v>103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7"/>
      <c r="AB40" s="547"/>
      <c r="AC40" s="54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8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2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63"/>
      <c r="P44" s="559" t="s">
        <v>71</v>
      </c>
      <c r="Q44" s="560"/>
      <c r="R44" s="560"/>
      <c r="S44" s="560"/>
      <c r="T44" s="560"/>
      <c r="U44" s="560"/>
      <c r="V44" s="561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hidden="1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63"/>
      <c r="P45" s="559" t="s">
        <v>71</v>
      </c>
      <c r="Q45" s="560"/>
      <c r="R45" s="560"/>
      <c r="S45" s="560"/>
      <c r="T45" s="560"/>
      <c r="U45" s="560"/>
      <c r="V45" s="561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hidden="1" customHeight="1" x14ac:dyDescent="0.25">
      <c r="A46" s="557" t="s">
        <v>73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63"/>
      <c r="P48" s="559" t="s">
        <v>71</v>
      </c>
      <c r="Q48" s="560"/>
      <c r="R48" s="560"/>
      <c r="S48" s="560"/>
      <c r="T48" s="560"/>
      <c r="U48" s="560"/>
      <c r="V48" s="561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63"/>
      <c r="P49" s="559" t="s">
        <v>71</v>
      </c>
      <c r="Q49" s="560"/>
      <c r="R49" s="560"/>
      <c r="S49" s="560"/>
      <c r="T49" s="560"/>
      <c r="U49" s="560"/>
      <c r="V49" s="561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5" t="s">
        <v>119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6"/>
      <c r="AB50" s="546"/>
      <c r="AC50" s="546"/>
    </row>
    <row r="51" spans="1:68" ht="14.25" hidden="1" customHeight="1" x14ac:dyDescent="0.25">
      <c r="A51" s="557" t="s">
        <v>103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84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2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63"/>
      <c r="P58" s="559" t="s">
        <v>71</v>
      </c>
      <c r="Q58" s="560"/>
      <c r="R58" s="560"/>
      <c r="S58" s="560"/>
      <c r="T58" s="560"/>
      <c r="U58" s="560"/>
      <c r="V58" s="561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hidden="1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63"/>
      <c r="P59" s="559" t="s">
        <v>71</v>
      </c>
      <c r="Q59" s="560"/>
      <c r="R59" s="560"/>
      <c r="S59" s="560"/>
      <c r="T59" s="560"/>
      <c r="U59" s="560"/>
      <c r="V59" s="561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hidden="1" customHeight="1" x14ac:dyDescent="0.25">
      <c r="A60" s="557" t="s">
        <v>139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7"/>
      <c r="AB60" s="547"/>
      <c r="AC60" s="54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2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63"/>
      <c r="P64" s="559" t="s">
        <v>71</v>
      </c>
      <c r="Q64" s="560"/>
      <c r="R64" s="560"/>
      <c r="S64" s="560"/>
      <c r="T64" s="560"/>
      <c r="U64" s="560"/>
      <c r="V64" s="561"/>
      <c r="W64" s="37" t="s">
        <v>72</v>
      </c>
      <c r="X64" s="553">
        <f>IFERROR(X61/H61,"0")+IFERROR(X62/H62,"0")+IFERROR(X63/H63,"0")</f>
        <v>0</v>
      </c>
      <c r="Y64" s="553">
        <f>IFERROR(Y61/H61,"0")+IFERROR(Y62/H62,"0")+IFERROR(Y63/H63,"0")</f>
        <v>0</v>
      </c>
      <c r="Z64" s="553">
        <f>IFERROR(IF(Z61="",0,Z61),"0")+IFERROR(IF(Z62="",0,Z62),"0")+IFERROR(IF(Z63="",0,Z63),"0")</f>
        <v>0</v>
      </c>
      <c r="AA64" s="554"/>
      <c r="AB64" s="554"/>
      <c r="AC64" s="554"/>
    </row>
    <row r="65" spans="1:68" hidden="1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63"/>
      <c r="P65" s="559" t="s">
        <v>71</v>
      </c>
      <c r="Q65" s="560"/>
      <c r="R65" s="560"/>
      <c r="S65" s="560"/>
      <c r="T65" s="560"/>
      <c r="U65" s="560"/>
      <c r="V65" s="561"/>
      <c r="W65" s="37" t="s">
        <v>69</v>
      </c>
      <c r="X65" s="553">
        <f>IFERROR(SUM(X61:X63),"0")</f>
        <v>0</v>
      </c>
      <c r="Y65" s="553">
        <f>IFERROR(SUM(Y61:Y63),"0")</f>
        <v>0</v>
      </c>
      <c r="Z65" s="37"/>
      <c r="AA65" s="554"/>
      <c r="AB65" s="554"/>
      <c r="AC65" s="554"/>
    </row>
    <row r="66" spans="1:68" ht="14.25" hidden="1" customHeight="1" x14ac:dyDescent="0.25">
      <c r="A66" s="557" t="s">
        <v>64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2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63"/>
      <c r="P70" s="559" t="s">
        <v>71</v>
      </c>
      <c r="Q70" s="560"/>
      <c r="R70" s="560"/>
      <c r="S70" s="560"/>
      <c r="T70" s="560"/>
      <c r="U70" s="560"/>
      <c r="V70" s="561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63"/>
      <c r="P71" s="559" t="s">
        <v>71</v>
      </c>
      <c r="Q71" s="560"/>
      <c r="R71" s="560"/>
      <c r="S71" s="560"/>
      <c r="T71" s="560"/>
      <c r="U71" s="560"/>
      <c r="V71" s="561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57" t="s">
        <v>73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2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63"/>
      <c r="P78" s="559" t="s">
        <v>71</v>
      </c>
      <c r="Q78" s="560"/>
      <c r="R78" s="560"/>
      <c r="S78" s="560"/>
      <c r="T78" s="560"/>
      <c r="U78" s="560"/>
      <c r="V78" s="561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63"/>
      <c r="P79" s="559" t="s">
        <v>71</v>
      </c>
      <c r="Q79" s="560"/>
      <c r="R79" s="560"/>
      <c r="S79" s="560"/>
      <c r="T79" s="560"/>
      <c r="U79" s="560"/>
      <c r="V79" s="561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57" t="s">
        <v>169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2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2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63"/>
      <c r="P83" s="559" t="s">
        <v>71</v>
      </c>
      <c r="Q83" s="560"/>
      <c r="R83" s="560"/>
      <c r="S83" s="560"/>
      <c r="T83" s="560"/>
      <c r="U83" s="560"/>
      <c r="V83" s="561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63"/>
      <c r="P84" s="559" t="s">
        <v>71</v>
      </c>
      <c r="Q84" s="560"/>
      <c r="R84" s="560"/>
      <c r="S84" s="560"/>
      <c r="T84" s="560"/>
      <c r="U84" s="560"/>
      <c r="V84" s="561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15" t="s">
        <v>176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6"/>
      <c r="AB85" s="546"/>
      <c r="AC85" s="546"/>
    </row>
    <row r="86" spans="1:68" ht="14.25" hidden="1" customHeight="1" x14ac:dyDescent="0.25">
      <c r="A86" s="557" t="s">
        <v>103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7"/>
      <c r="AB86" s="547"/>
      <c r="AC86" s="547"/>
    </row>
    <row r="87" spans="1:68" ht="27" hidden="1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60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60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2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63"/>
      <c r="P90" s="559" t="s">
        <v>71</v>
      </c>
      <c r="Q90" s="560"/>
      <c r="R90" s="560"/>
      <c r="S90" s="560"/>
      <c r="T90" s="560"/>
      <c r="U90" s="560"/>
      <c r="V90" s="561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hidden="1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3"/>
      <c r="P91" s="559" t="s">
        <v>71</v>
      </c>
      <c r="Q91" s="560"/>
      <c r="R91" s="560"/>
      <c r="S91" s="560"/>
      <c r="T91" s="560"/>
      <c r="U91" s="560"/>
      <c r="V91" s="561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hidden="1" customHeight="1" x14ac:dyDescent="0.25">
      <c r="A92" s="557" t="s">
        <v>73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7"/>
      <c r="AB92" s="547"/>
      <c r="AC92" s="547"/>
    </row>
    <row r="93" spans="1:68" ht="16.5" hidden="1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43" t="s">
        <v>186</v>
      </c>
      <c r="Q93" s="565"/>
      <c r="R93" s="565"/>
      <c r="S93" s="565"/>
      <c r="T93" s="566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8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2"/>
      <c r="B97" s="558"/>
      <c r="C97" s="558"/>
      <c r="D97" s="558"/>
      <c r="E97" s="558"/>
      <c r="F97" s="558"/>
      <c r="G97" s="558"/>
      <c r="H97" s="558"/>
      <c r="I97" s="558"/>
      <c r="J97" s="558"/>
      <c r="K97" s="558"/>
      <c r="L97" s="558"/>
      <c r="M97" s="558"/>
      <c r="N97" s="558"/>
      <c r="O97" s="563"/>
      <c r="P97" s="559" t="s">
        <v>71</v>
      </c>
      <c r="Q97" s="560"/>
      <c r="R97" s="560"/>
      <c r="S97" s="560"/>
      <c r="T97" s="560"/>
      <c r="U97" s="560"/>
      <c r="V97" s="561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hidden="1" x14ac:dyDescent="0.2">
      <c r="A98" s="558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63"/>
      <c r="P98" s="559" t="s">
        <v>71</v>
      </c>
      <c r="Q98" s="560"/>
      <c r="R98" s="560"/>
      <c r="S98" s="560"/>
      <c r="T98" s="560"/>
      <c r="U98" s="560"/>
      <c r="V98" s="561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hidden="1" customHeight="1" x14ac:dyDescent="0.25">
      <c r="A99" s="615" t="s">
        <v>196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546"/>
      <c r="AB99" s="546"/>
      <c r="AC99" s="546"/>
    </row>
    <row r="100" spans="1:68" ht="14.25" hidden="1" customHeight="1" x14ac:dyDescent="0.25">
      <c r="A100" s="557" t="s">
        <v>103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7"/>
      <c r="AB100" s="547"/>
      <c r="AC100" s="547"/>
    </row>
    <row r="101" spans="1:68" ht="27" hidden="1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2"/>
      <c r="B105" s="558"/>
      <c r="C105" s="558"/>
      <c r="D105" s="558"/>
      <c r="E105" s="558"/>
      <c r="F105" s="558"/>
      <c r="G105" s="558"/>
      <c r="H105" s="558"/>
      <c r="I105" s="558"/>
      <c r="J105" s="558"/>
      <c r="K105" s="558"/>
      <c r="L105" s="558"/>
      <c r="M105" s="558"/>
      <c r="N105" s="558"/>
      <c r="O105" s="563"/>
      <c r="P105" s="559" t="s">
        <v>71</v>
      </c>
      <c r="Q105" s="560"/>
      <c r="R105" s="560"/>
      <c r="S105" s="560"/>
      <c r="T105" s="560"/>
      <c r="U105" s="560"/>
      <c r="V105" s="561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hidden="1" x14ac:dyDescent="0.2">
      <c r="A106" s="558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63"/>
      <c r="P106" s="559" t="s">
        <v>71</v>
      </c>
      <c r="Q106" s="560"/>
      <c r="R106" s="560"/>
      <c r="S106" s="560"/>
      <c r="T106" s="560"/>
      <c r="U106" s="560"/>
      <c r="V106" s="561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hidden="1" customHeight="1" x14ac:dyDescent="0.25">
      <c r="A107" s="557" t="s">
        <v>139</v>
      </c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8"/>
      <c r="P107" s="558"/>
      <c r="Q107" s="558"/>
      <c r="R107" s="558"/>
      <c r="S107" s="558"/>
      <c r="T107" s="558"/>
      <c r="U107" s="558"/>
      <c r="V107" s="558"/>
      <c r="W107" s="558"/>
      <c r="X107" s="558"/>
      <c r="Y107" s="558"/>
      <c r="Z107" s="558"/>
      <c r="AA107" s="547"/>
      <c r="AB107" s="547"/>
      <c r="AC107" s="547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2"/>
      <c r="B111" s="558"/>
      <c r="C111" s="558"/>
      <c r="D111" s="558"/>
      <c r="E111" s="558"/>
      <c r="F111" s="558"/>
      <c r="G111" s="558"/>
      <c r="H111" s="558"/>
      <c r="I111" s="558"/>
      <c r="J111" s="558"/>
      <c r="K111" s="558"/>
      <c r="L111" s="558"/>
      <c r="M111" s="558"/>
      <c r="N111" s="558"/>
      <c r="O111" s="563"/>
      <c r="P111" s="559" t="s">
        <v>71</v>
      </c>
      <c r="Q111" s="560"/>
      <c r="R111" s="560"/>
      <c r="S111" s="560"/>
      <c r="T111" s="560"/>
      <c r="U111" s="560"/>
      <c r="V111" s="561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58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63"/>
      <c r="P112" s="559" t="s">
        <v>71</v>
      </c>
      <c r="Q112" s="560"/>
      <c r="R112" s="560"/>
      <c r="S112" s="560"/>
      <c r="T112" s="560"/>
      <c r="U112" s="560"/>
      <c r="V112" s="561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57" t="s">
        <v>73</v>
      </c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8"/>
      <c r="P113" s="558"/>
      <c r="Q113" s="558"/>
      <c r="R113" s="558"/>
      <c r="S113" s="558"/>
      <c r="T113" s="558"/>
      <c r="U113" s="558"/>
      <c r="V113" s="558"/>
      <c r="W113" s="558"/>
      <c r="X113" s="558"/>
      <c r="Y113" s="558"/>
      <c r="Z113" s="558"/>
      <c r="AA113" s="547"/>
      <c r="AB113" s="547"/>
      <c r="AC113" s="547"/>
    </row>
    <row r="114" spans="1:68" ht="16.5" hidden="1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79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4"/>
      <c r="V114" s="34"/>
      <c r="W114" s="35" t="s">
        <v>69</v>
      </c>
      <c r="X114" s="551">
        <v>0</v>
      </c>
      <c r="Y114" s="55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5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9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2"/>
      <c r="B118" s="558"/>
      <c r="C118" s="558"/>
      <c r="D118" s="558"/>
      <c r="E118" s="558"/>
      <c r="F118" s="558"/>
      <c r="G118" s="558"/>
      <c r="H118" s="558"/>
      <c r="I118" s="558"/>
      <c r="J118" s="558"/>
      <c r="K118" s="558"/>
      <c r="L118" s="558"/>
      <c r="M118" s="558"/>
      <c r="N118" s="558"/>
      <c r="O118" s="563"/>
      <c r="P118" s="559" t="s">
        <v>71</v>
      </c>
      <c r="Q118" s="560"/>
      <c r="R118" s="560"/>
      <c r="S118" s="560"/>
      <c r="T118" s="560"/>
      <c r="U118" s="560"/>
      <c r="V118" s="561"/>
      <c r="W118" s="37" t="s">
        <v>72</v>
      </c>
      <c r="X118" s="553">
        <f>IFERROR(X114/H114,"0")+IFERROR(X115/H115,"0")+IFERROR(X116/H116,"0")+IFERROR(X117/H117,"0")</f>
        <v>0</v>
      </c>
      <c r="Y118" s="553">
        <f>IFERROR(Y114/H114,"0")+IFERROR(Y115/H115,"0")+IFERROR(Y116/H116,"0")+IFERROR(Y117/H117,"0")</f>
        <v>0</v>
      </c>
      <c r="Z118" s="553">
        <f>IFERROR(IF(Z114="",0,Z114),"0")+IFERROR(IF(Z115="",0,Z115),"0")+IFERROR(IF(Z116="",0,Z116),"0")+IFERROR(IF(Z117="",0,Z117),"0")</f>
        <v>0</v>
      </c>
      <c r="AA118" s="554"/>
      <c r="AB118" s="554"/>
      <c r="AC118" s="554"/>
    </row>
    <row r="119" spans="1:68" hidden="1" x14ac:dyDescent="0.2">
      <c r="A119" s="558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63"/>
      <c r="P119" s="559" t="s">
        <v>71</v>
      </c>
      <c r="Q119" s="560"/>
      <c r="R119" s="560"/>
      <c r="S119" s="560"/>
      <c r="T119" s="560"/>
      <c r="U119" s="560"/>
      <c r="V119" s="561"/>
      <c r="W119" s="37" t="s">
        <v>69</v>
      </c>
      <c r="X119" s="553">
        <f>IFERROR(SUM(X114:X117),"0")</f>
        <v>0</v>
      </c>
      <c r="Y119" s="553">
        <f>IFERROR(SUM(Y114:Y117),"0")</f>
        <v>0</v>
      </c>
      <c r="Z119" s="37"/>
      <c r="AA119" s="554"/>
      <c r="AB119" s="554"/>
      <c r="AC119" s="554"/>
    </row>
    <row r="120" spans="1:68" ht="14.25" hidden="1" customHeight="1" x14ac:dyDescent="0.25">
      <c r="A120" s="557" t="s">
        <v>169</v>
      </c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8"/>
      <c r="P120" s="558"/>
      <c r="Q120" s="558"/>
      <c r="R120" s="558"/>
      <c r="S120" s="558"/>
      <c r="T120" s="558"/>
      <c r="U120" s="558"/>
      <c r="V120" s="558"/>
      <c r="W120" s="558"/>
      <c r="X120" s="558"/>
      <c r="Y120" s="558"/>
      <c r="Z120" s="558"/>
      <c r="AA120" s="547"/>
      <c r="AB120" s="547"/>
      <c r="AC120" s="547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2"/>
      <c r="B123" s="558"/>
      <c r="C123" s="558"/>
      <c r="D123" s="558"/>
      <c r="E123" s="558"/>
      <c r="F123" s="558"/>
      <c r="G123" s="558"/>
      <c r="H123" s="558"/>
      <c r="I123" s="558"/>
      <c r="J123" s="558"/>
      <c r="K123" s="558"/>
      <c r="L123" s="558"/>
      <c r="M123" s="558"/>
      <c r="N123" s="558"/>
      <c r="O123" s="563"/>
      <c r="P123" s="559" t="s">
        <v>71</v>
      </c>
      <c r="Q123" s="560"/>
      <c r="R123" s="560"/>
      <c r="S123" s="560"/>
      <c r="T123" s="560"/>
      <c r="U123" s="560"/>
      <c r="V123" s="561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58"/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63"/>
      <c r="P124" s="559" t="s">
        <v>71</v>
      </c>
      <c r="Q124" s="560"/>
      <c r="R124" s="560"/>
      <c r="S124" s="560"/>
      <c r="T124" s="560"/>
      <c r="U124" s="560"/>
      <c r="V124" s="561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hidden="1" customHeight="1" x14ac:dyDescent="0.25">
      <c r="A125" s="615" t="s">
        <v>229</v>
      </c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8"/>
      <c r="P125" s="558"/>
      <c r="Q125" s="558"/>
      <c r="R125" s="558"/>
      <c r="S125" s="558"/>
      <c r="T125" s="558"/>
      <c r="U125" s="558"/>
      <c r="V125" s="558"/>
      <c r="W125" s="558"/>
      <c r="X125" s="558"/>
      <c r="Y125" s="558"/>
      <c r="Z125" s="558"/>
      <c r="AA125" s="546"/>
      <c r="AB125" s="546"/>
      <c r="AC125" s="546"/>
    </row>
    <row r="126" spans="1:68" ht="14.25" hidden="1" customHeight="1" x14ac:dyDescent="0.25">
      <c r="A126" s="557" t="s">
        <v>103</v>
      </c>
      <c r="B126" s="558"/>
      <c r="C126" s="558"/>
      <c r="D126" s="558"/>
      <c r="E126" s="558"/>
      <c r="F126" s="558"/>
      <c r="G126" s="558"/>
      <c r="H126" s="558"/>
      <c r="I126" s="558"/>
      <c r="J126" s="558"/>
      <c r="K126" s="558"/>
      <c r="L126" s="558"/>
      <c r="M126" s="558"/>
      <c r="N126" s="558"/>
      <c r="O126" s="558"/>
      <c r="P126" s="558"/>
      <c r="Q126" s="558"/>
      <c r="R126" s="558"/>
      <c r="S126" s="558"/>
      <c r="T126" s="558"/>
      <c r="U126" s="558"/>
      <c r="V126" s="558"/>
      <c r="W126" s="558"/>
      <c r="X126" s="558"/>
      <c r="Y126" s="558"/>
      <c r="Z126" s="558"/>
      <c r="AA126" s="547"/>
      <c r="AB126" s="547"/>
      <c r="AC126" s="547"/>
    </row>
    <row r="127" spans="1:68" ht="27" hidden="1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5"/>
      <c r="R127" s="565"/>
      <c r="S127" s="565"/>
      <c r="T127" s="566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5"/>
      <c r="R128" s="565"/>
      <c r="S128" s="565"/>
      <c r="T128" s="566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2"/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63"/>
      <c r="P129" s="559" t="s">
        <v>71</v>
      </c>
      <c r="Q129" s="560"/>
      <c r="R129" s="560"/>
      <c r="S129" s="560"/>
      <c r="T129" s="560"/>
      <c r="U129" s="560"/>
      <c r="V129" s="561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hidden="1" x14ac:dyDescent="0.2">
      <c r="A130" s="558"/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63"/>
      <c r="P130" s="559" t="s">
        <v>71</v>
      </c>
      <c r="Q130" s="560"/>
      <c r="R130" s="560"/>
      <c r="S130" s="560"/>
      <c r="T130" s="560"/>
      <c r="U130" s="560"/>
      <c r="V130" s="561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hidden="1" customHeight="1" x14ac:dyDescent="0.25">
      <c r="A131" s="557" t="s">
        <v>64</v>
      </c>
      <c r="B131" s="558"/>
      <c r="C131" s="558"/>
      <c r="D131" s="558"/>
      <c r="E131" s="558"/>
      <c r="F131" s="558"/>
      <c r="G131" s="558"/>
      <c r="H131" s="558"/>
      <c r="I131" s="558"/>
      <c r="J131" s="558"/>
      <c r="K131" s="558"/>
      <c r="L131" s="558"/>
      <c r="M131" s="558"/>
      <c r="N131" s="558"/>
      <c r="O131" s="558"/>
      <c r="P131" s="558"/>
      <c r="Q131" s="558"/>
      <c r="R131" s="558"/>
      <c r="S131" s="558"/>
      <c r="T131" s="558"/>
      <c r="U131" s="558"/>
      <c r="V131" s="558"/>
      <c r="W131" s="558"/>
      <c r="X131" s="558"/>
      <c r="Y131" s="558"/>
      <c r="Z131" s="558"/>
      <c r="AA131" s="547"/>
      <c r="AB131" s="547"/>
      <c r="AC131" s="547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2"/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63"/>
      <c r="P134" s="559" t="s">
        <v>71</v>
      </c>
      <c r="Q134" s="560"/>
      <c r="R134" s="560"/>
      <c r="S134" s="560"/>
      <c r="T134" s="560"/>
      <c r="U134" s="560"/>
      <c r="V134" s="561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hidden="1" x14ac:dyDescent="0.2">
      <c r="A135" s="558"/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63"/>
      <c r="P135" s="559" t="s">
        <v>71</v>
      </c>
      <c r="Q135" s="560"/>
      <c r="R135" s="560"/>
      <c r="S135" s="560"/>
      <c r="T135" s="560"/>
      <c r="U135" s="560"/>
      <c r="V135" s="561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hidden="1" customHeight="1" x14ac:dyDescent="0.25">
      <c r="A136" s="557" t="s">
        <v>73</v>
      </c>
      <c r="B136" s="558"/>
      <c r="C136" s="558"/>
      <c r="D136" s="558"/>
      <c r="E136" s="558"/>
      <c r="F136" s="558"/>
      <c r="G136" s="558"/>
      <c r="H136" s="558"/>
      <c r="I136" s="558"/>
      <c r="J136" s="558"/>
      <c r="K136" s="558"/>
      <c r="L136" s="558"/>
      <c r="M136" s="558"/>
      <c r="N136" s="558"/>
      <c r="O136" s="558"/>
      <c r="P136" s="558"/>
      <c r="Q136" s="558"/>
      <c r="R136" s="558"/>
      <c r="S136" s="558"/>
      <c r="T136" s="558"/>
      <c r="U136" s="558"/>
      <c r="V136" s="558"/>
      <c r="W136" s="558"/>
      <c r="X136" s="558"/>
      <c r="Y136" s="558"/>
      <c r="Z136" s="558"/>
      <c r="AA136" s="547"/>
      <c r="AB136" s="547"/>
      <c r="AC136" s="547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0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2"/>
      <c r="B139" s="558"/>
      <c r="C139" s="558"/>
      <c r="D139" s="558"/>
      <c r="E139" s="558"/>
      <c r="F139" s="558"/>
      <c r="G139" s="558"/>
      <c r="H139" s="558"/>
      <c r="I139" s="558"/>
      <c r="J139" s="558"/>
      <c r="K139" s="558"/>
      <c r="L139" s="558"/>
      <c r="M139" s="558"/>
      <c r="N139" s="558"/>
      <c r="O139" s="563"/>
      <c r="P139" s="559" t="s">
        <v>71</v>
      </c>
      <c r="Q139" s="560"/>
      <c r="R139" s="560"/>
      <c r="S139" s="560"/>
      <c r="T139" s="560"/>
      <c r="U139" s="560"/>
      <c r="V139" s="561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58"/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63"/>
      <c r="P140" s="559" t="s">
        <v>71</v>
      </c>
      <c r="Q140" s="560"/>
      <c r="R140" s="560"/>
      <c r="S140" s="560"/>
      <c r="T140" s="560"/>
      <c r="U140" s="560"/>
      <c r="V140" s="561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hidden="1" customHeight="1" x14ac:dyDescent="0.25">
      <c r="A141" s="615" t="s">
        <v>101</v>
      </c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8"/>
      <c r="P141" s="558"/>
      <c r="Q141" s="558"/>
      <c r="R141" s="558"/>
      <c r="S141" s="558"/>
      <c r="T141" s="558"/>
      <c r="U141" s="558"/>
      <c r="V141" s="558"/>
      <c r="W141" s="558"/>
      <c r="X141" s="558"/>
      <c r="Y141" s="558"/>
      <c r="Z141" s="558"/>
      <c r="AA141" s="546"/>
      <c r="AB141" s="546"/>
      <c r="AC141" s="546"/>
    </row>
    <row r="142" spans="1:68" ht="14.25" hidden="1" customHeight="1" x14ac:dyDescent="0.25">
      <c r="A142" s="557" t="s">
        <v>103</v>
      </c>
      <c r="B142" s="558"/>
      <c r="C142" s="558"/>
      <c r="D142" s="558"/>
      <c r="E142" s="558"/>
      <c r="F142" s="558"/>
      <c r="G142" s="558"/>
      <c r="H142" s="558"/>
      <c r="I142" s="558"/>
      <c r="J142" s="558"/>
      <c r="K142" s="558"/>
      <c r="L142" s="558"/>
      <c r="M142" s="558"/>
      <c r="N142" s="558"/>
      <c r="O142" s="558"/>
      <c r="P142" s="558"/>
      <c r="Q142" s="558"/>
      <c r="R142" s="558"/>
      <c r="S142" s="558"/>
      <c r="T142" s="558"/>
      <c r="U142" s="558"/>
      <c r="V142" s="558"/>
      <c r="W142" s="558"/>
      <c r="X142" s="558"/>
      <c r="Y142" s="558"/>
      <c r="Z142" s="558"/>
      <c r="AA142" s="547"/>
      <c r="AB142" s="547"/>
      <c r="AC142" s="547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2"/>
      <c r="B144" s="558"/>
      <c r="C144" s="558"/>
      <c r="D144" s="558"/>
      <c r="E144" s="558"/>
      <c r="F144" s="558"/>
      <c r="G144" s="558"/>
      <c r="H144" s="558"/>
      <c r="I144" s="558"/>
      <c r="J144" s="558"/>
      <c r="K144" s="558"/>
      <c r="L144" s="558"/>
      <c r="M144" s="558"/>
      <c r="N144" s="558"/>
      <c r="O144" s="563"/>
      <c r="P144" s="559" t="s">
        <v>71</v>
      </c>
      <c r="Q144" s="560"/>
      <c r="R144" s="560"/>
      <c r="S144" s="560"/>
      <c r="T144" s="560"/>
      <c r="U144" s="560"/>
      <c r="V144" s="561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hidden="1" x14ac:dyDescent="0.2">
      <c r="A145" s="558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63"/>
      <c r="P145" s="559" t="s">
        <v>71</v>
      </c>
      <c r="Q145" s="560"/>
      <c r="R145" s="560"/>
      <c r="S145" s="560"/>
      <c r="T145" s="560"/>
      <c r="U145" s="560"/>
      <c r="V145" s="561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hidden="1" customHeight="1" x14ac:dyDescent="0.25">
      <c r="A146" s="557" t="s">
        <v>64</v>
      </c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8"/>
      <c r="P146" s="558"/>
      <c r="Q146" s="558"/>
      <c r="R146" s="558"/>
      <c r="S146" s="558"/>
      <c r="T146" s="558"/>
      <c r="U146" s="558"/>
      <c r="V146" s="558"/>
      <c r="W146" s="558"/>
      <c r="X146" s="558"/>
      <c r="Y146" s="558"/>
      <c r="Z146" s="558"/>
      <c r="AA146" s="547"/>
      <c r="AB146" s="547"/>
      <c r="AC146" s="547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5"/>
      <c r="R147" s="565"/>
      <c r="S147" s="565"/>
      <c r="T147" s="566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5"/>
      <c r="R148" s="565"/>
      <c r="S148" s="565"/>
      <c r="T148" s="566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5"/>
      <c r="R149" s="565"/>
      <c r="S149" s="565"/>
      <c r="T149" s="566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2"/>
      <c r="B150" s="558"/>
      <c r="C150" s="558"/>
      <c r="D150" s="558"/>
      <c r="E150" s="558"/>
      <c r="F150" s="558"/>
      <c r="G150" s="558"/>
      <c r="H150" s="558"/>
      <c r="I150" s="558"/>
      <c r="J150" s="558"/>
      <c r="K150" s="558"/>
      <c r="L150" s="558"/>
      <c r="M150" s="558"/>
      <c r="N150" s="558"/>
      <c r="O150" s="563"/>
      <c r="P150" s="559" t="s">
        <v>71</v>
      </c>
      <c r="Q150" s="560"/>
      <c r="R150" s="560"/>
      <c r="S150" s="560"/>
      <c r="T150" s="560"/>
      <c r="U150" s="560"/>
      <c r="V150" s="561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hidden="1" x14ac:dyDescent="0.2">
      <c r="A151" s="558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63"/>
      <c r="P151" s="559" t="s">
        <v>71</v>
      </c>
      <c r="Q151" s="560"/>
      <c r="R151" s="560"/>
      <c r="S151" s="560"/>
      <c r="T151" s="560"/>
      <c r="U151" s="560"/>
      <c r="V151" s="561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hidden="1" customHeight="1" x14ac:dyDescent="0.2">
      <c r="A152" s="616" t="s">
        <v>253</v>
      </c>
      <c r="B152" s="617"/>
      <c r="C152" s="617"/>
      <c r="D152" s="617"/>
      <c r="E152" s="617"/>
      <c r="F152" s="617"/>
      <c r="G152" s="617"/>
      <c r="H152" s="617"/>
      <c r="I152" s="617"/>
      <c r="J152" s="617"/>
      <c r="K152" s="617"/>
      <c r="L152" s="617"/>
      <c r="M152" s="617"/>
      <c r="N152" s="617"/>
      <c r="O152" s="617"/>
      <c r="P152" s="617"/>
      <c r="Q152" s="617"/>
      <c r="R152" s="617"/>
      <c r="S152" s="617"/>
      <c r="T152" s="617"/>
      <c r="U152" s="617"/>
      <c r="V152" s="617"/>
      <c r="W152" s="617"/>
      <c r="X152" s="617"/>
      <c r="Y152" s="617"/>
      <c r="Z152" s="617"/>
      <c r="AA152" s="48"/>
      <c r="AB152" s="48"/>
      <c r="AC152" s="48"/>
    </row>
    <row r="153" spans="1:68" ht="16.5" hidden="1" customHeight="1" x14ac:dyDescent="0.25">
      <c r="A153" s="615" t="s">
        <v>254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8"/>
      <c r="S153" s="558"/>
      <c r="T153" s="558"/>
      <c r="U153" s="558"/>
      <c r="V153" s="558"/>
      <c r="W153" s="558"/>
      <c r="X153" s="558"/>
      <c r="Y153" s="558"/>
      <c r="Z153" s="558"/>
      <c r="AA153" s="546"/>
      <c r="AB153" s="546"/>
      <c r="AC153" s="546"/>
    </row>
    <row r="154" spans="1:68" ht="14.25" hidden="1" customHeight="1" x14ac:dyDescent="0.25">
      <c r="A154" s="557" t="s">
        <v>139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7"/>
      <c r="AB154" s="547"/>
      <c r="AC154" s="547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5"/>
      <c r="R155" s="565"/>
      <c r="S155" s="565"/>
      <c r="T155" s="566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2"/>
      <c r="B156" s="558"/>
      <c r="C156" s="558"/>
      <c r="D156" s="558"/>
      <c r="E156" s="558"/>
      <c r="F156" s="558"/>
      <c r="G156" s="558"/>
      <c r="H156" s="558"/>
      <c r="I156" s="558"/>
      <c r="J156" s="558"/>
      <c r="K156" s="558"/>
      <c r="L156" s="558"/>
      <c r="M156" s="558"/>
      <c r="N156" s="558"/>
      <c r="O156" s="563"/>
      <c r="P156" s="559" t="s">
        <v>71</v>
      </c>
      <c r="Q156" s="560"/>
      <c r="R156" s="560"/>
      <c r="S156" s="560"/>
      <c r="T156" s="560"/>
      <c r="U156" s="560"/>
      <c r="V156" s="561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58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63"/>
      <c r="P157" s="559" t="s">
        <v>71</v>
      </c>
      <c r="Q157" s="560"/>
      <c r="R157" s="560"/>
      <c r="S157" s="560"/>
      <c r="T157" s="560"/>
      <c r="U157" s="560"/>
      <c r="V157" s="561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57" t="s">
        <v>64</v>
      </c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8"/>
      <c r="P158" s="558"/>
      <c r="Q158" s="558"/>
      <c r="R158" s="558"/>
      <c r="S158" s="558"/>
      <c r="T158" s="558"/>
      <c r="U158" s="558"/>
      <c r="V158" s="558"/>
      <c r="W158" s="558"/>
      <c r="X158" s="558"/>
      <c r="Y158" s="558"/>
      <c r="Z158" s="558"/>
      <c r="AA158" s="547"/>
      <c r="AB158" s="547"/>
      <c r="AC158" s="547"/>
    </row>
    <row r="159" spans="1:68" ht="27" hidden="1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5"/>
      <c r="R159" s="565"/>
      <c r="S159" s="565"/>
      <c r="T159" s="566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5"/>
      <c r="R160" s="565"/>
      <c r="S160" s="565"/>
      <c r="T160" s="566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5"/>
      <c r="R161" s="565"/>
      <c r="S161" s="565"/>
      <c r="T161" s="566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5"/>
      <c r="R162" s="565"/>
      <c r="S162" s="565"/>
      <c r="T162" s="566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5"/>
      <c r="R163" s="565"/>
      <c r="S163" s="565"/>
      <c r="T163" s="566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5"/>
      <c r="R164" s="565"/>
      <c r="S164" s="565"/>
      <c r="T164" s="566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5"/>
      <c r="R165" s="565"/>
      <c r="S165" s="565"/>
      <c r="T165" s="566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5"/>
      <c r="R166" s="565"/>
      <c r="S166" s="565"/>
      <c r="T166" s="566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5"/>
      <c r="R167" s="565"/>
      <c r="S167" s="565"/>
      <c r="T167" s="566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2"/>
      <c r="B168" s="558"/>
      <c r="C168" s="558"/>
      <c r="D168" s="558"/>
      <c r="E168" s="558"/>
      <c r="F168" s="558"/>
      <c r="G168" s="558"/>
      <c r="H168" s="558"/>
      <c r="I168" s="558"/>
      <c r="J168" s="558"/>
      <c r="K168" s="558"/>
      <c r="L168" s="558"/>
      <c r="M168" s="558"/>
      <c r="N168" s="558"/>
      <c r="O168" s="563"/>
      <c r="P168" s="559" t="s">
        <v>71</v>
      </c>
      <c r="Q168" s="560"/>
      <c r="R168" s="560"/>
      <c r="S168" s="560"/>
      <c r="T168" s="560"/>
      <c r="U168" s="560"/>
      <c r="V168" s="561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hidden="1" x14ac:dyDescent="0.2">
      <c r="A169" s="558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63"/>
      <c r="P169" s="559" t="s">
        <v>71</v>
      </c>
      <c r="Q169" s="560"/>
      <c r="R169" s="560"/>
      <c r="S169" s="560"/>
      <c r="T169" s="560"/>
      <c r="U169" s="560"/>
      <c r="V169" s="561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hidden="1" customHeight="1" x14ac:dyDescent="0.25">
      <c r="A170" s="557" t="s">
        <v>95</v>
      </c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8"/>
      <c r="P170" s="558"/>
      <c r="Q170" s="558"/>
      <c r="R170" s="558"/>
      <c r="S170" s="558"/>
      <c r="T170" s="558"/>
      <c r="U170" s="558"/>
      <c r="V170" s="558"/>
      <c r="W170" s="558"/>
      <c r="X170" s="558"/>
      <c r="Y170" s="558"/>
      <c r="Z170" s="558"/>
      <c r="AA170" s="547"/>
      <c r="AB170" s="547"/>
      <c r="AC170" s="547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5"/>
      <c r="R171" s="565"/>
      <c r="S171" s="565"/>
      <c r="T171" s="566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7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5"/>
      <c r="R172" s="565"/>
      <c r="S172" s="565"/>
      <c r="T172" s="566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5"/>
      <c r="R173" s="565"/>
      <c r="S173" s="565"/>
      <c r="T173" s="566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2"/>
      <c r="B174" s="558"/>
      <c r="C174" s="558"/>
      <c r="D174" s="558"/>
      <c r="E174" s="558"/>
      <c r="F174" s="558"/>
      <c r="G174" s="558"/>
      <c r="H174" s="558"/>
      <c r="I174" s="558"/>
      <c r="J174" s="558"/>
      <c r="K174" s="558"/>
      <c r="L174" s="558"/>
      <c r="M174" s="558"/>
      <c r="N174" s="558"/>
      <c r="O174" s="563"/>
      <c r="P174" s="559" t="s">
        <v>71</v>
      </c>
      <c r="Q174" s="560"/>
      <c r="R174" s="560"/>
      <c r="S174" s="560"/>
      <c r="T174" s="560"/>
      <c r="U174" s="560"/>
      <c r="V174" s="561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58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63"/>
      <c r="P175" s="559" t="s">
        <v>71</v>
      </c>
      <c r="Q175" s="560"/>
      <c r="R175" s="560"/>
      <c r="S175" s="560"/>
      <c r="T175" s="560"/>
      <c r="U175" s="560"/>
      <c r="V175" s="561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hidden="1" customHeight="1" x14ac:dyDescent="0.25">
      <c r="A176" s="557" t="s">
        <v>291</v>
      </c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8"/>
      <c r="P176" s="558"/>
      <c r="Q176" s="558"/>
      <c r="R176" s="558"/>
      <c r="S176" s="558"/>
      <c r="T176" s="558"/>
      <c r="U176" s="558"/>
      <c r="V176" s="558"/>
      <c r="W176" s="558"/>
      <c r="X176" s="558"/>
      <c r="Y176" s="558"/>
      <c r="Z176" s="558"/>
      <c r="AA176" s="547"/>
      <c r="AB176" s="547"/>
      <c r="AC176" s="547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8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5"/>
      <c r="R177" s="565"/>
      <c r="S177" s="565"/>
      <c r="T177" s="566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2"/>
      <c r="B178" s="558"/>
      <c r="C178" s="558"/>
      <c r="D178" s="558"/>
      <c r="E178" s="558"/>
      <c r="F178" s="558"/>
      <c r="G178" s="558"/>
      <c r="H178" s="558"/>
      <c r="I178" s="558"/>
      <c r="J178" s="558"/>
      <c r="K178" s="558"/>
      <c r="L178" s="558"/>
      <c r="M178" s="558"/>
      <c r="N178" s="558"/>
      <c r="O178" s="563"/>
      <c r="P178" s="559" t="s">
        <v>71</v>
      </c>
      <c r="Q178" s="560"/>
      <c r="R178" s="560"/>
      <c r="S178" s="560"/>
      <c r="T178" s="560"/>
      <c r="U178" s="560"/>
      <c r="V178" s="561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58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63"/>
      <c r="P179" s="559" t="s">
        <v>71</v>
      </c>
      <c r="Q179" s="560"/>
      <c r="R179" s="560"/>
      <c r="S179" s="560"/>
      <c r="T179" s="560"/>
      <c r="U179" s="560"/>
      <c r="V179" s="561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hidden="1" customHeight="1" x14ac:dyDescent="0.25">
      <c r="A180" s="615" t="s">
        <v>294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546"/>
      <c r="AB180" s="546"/>
      <c r="AC180" s="546"/>
    </row>
    <row r="181" spans="1:68" ht="14.25" hidden="1" customHeight="1" x14ac:dyDescent="0.25">
      <c r="A181" s="557" t="s">
        <v>103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7"/>
      <c r="AB181" s="547"/>
      <c r="AC181" s="547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5"/>
      <c r="R182" s="565"/>
      <c r="S182" s="565"/>
      <c r="T182" s="566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5"/>
      <c r="R183" s="565"/>
      <c r="S183" s="565"/>
      <c r="T183" s="566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2"/>
      <c r="B184" s="558"/>
      <c r="C184" s="558"/>
      <c r="D184" s="558"/>
      <c r="E184" s="558"/>
      <c r="F184" s="558"/>
      <c r="G184" s="558"/>
      <c r="H184" s="558"/>
      <c r="I184" s="558"/>
      <c r="J184" s="558"/>
      <c r="K184" s="558"/>
      <c r="L184" s="558"/>
      <c r="M184" s="558"/>
      <c r="N184" s="558"/>
      <c r="O184" s="563"/>
      <c r="P184" s="559" t="s">
        <v>71</v>
      </c>
      <c r="Q184" s="560"/>
      <c r="R184" s="560"/>
      <c r="S184" s="560"/>
      <c r="T184" s="560"/>
      <c r="U184" s="560"/>
      <c r="V184" s="561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58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63"/>
      <c r="P185" s="559" t="s">
        <v>71</v>
      </c>
      <c r="Q185" s="560"/>
      <c r="R185" s="560"/>
      <c r="S185" s="560"/>
      <c r="T185" s="560"/>
      <c r="U185" s="560"/>
      <c r="V185" s="561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57" t="s">
        <v>139</v>
      </c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8"/>
      <c r="P186" s="558"/>
      <c r="Q186" s="558"/>
      <c r="R186" s="558"/>
      <c r="S186" s="558"/>
      <c r="T186" s="558"/>
      <c r="U186" s="558"/>
      <c r="V186" s="558"/>
      <c r="W186" s="558"/>
      <c r="X186" s="558"/>
      <c r="Y186" s="558"/>
      <c r="Z186" s="558"/>
      <c r="AA186" s="547"/>
      <c r="AB186" s="547"/>
      <c r="AC186" s="547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5"/>
      <c r="R187" s="565"/>
      <c r="S187" s="565"/>
      <c r="T187" s="566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5"/>
      <c r="R188" s="565"/>
      <c r="S188" s="565"/>
      <c r="T188" s="566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2"/>
      <c r="B189" s="558"/>
      <c r="C189" s="558"/>
      <c r="D189" s="558"/>
      <c r="E189" s="558"/>
      <c r="F189" s="558"/>
      <c r="G189" s="558"/>
      <c r="H189" s="558"/>
      <c r="I189" s="558"/>
      <c r="J189" s="558"/>
      <c r="K189" s="558"/>
      <c r="L189" s="558"/>
      <c r="M189" s="558"/>
      <c r="N189" s="558"/>
      <c r="O189" s="563"/>
      <c r="P189" s="559" t="s">
        <v>71</v>
      </c>
      <c r="Q189" s="560"/>
      <c r="R189" s="560"/>
      <c r="S189" s="560"/>
      <c r="T189" s="560"/>
      <c r="U189" s="560"/>
      <c r="V189" s="561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58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63"/>
      <c r="P190" s="559" t="s">
        <v>71</v>
      </c>
      <c r="Q190" s="560"/>
      <c r="R190" s="560"/>
      <c r="S190" s="560"/>
      <c r="T190" s="560"/>
      <c r="U190" s="560"/>
      <c r="V190" s="561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57" t="s">
        <v>64</v>
      </c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8"/>
      <c r="P191" s="558"/>
      <c r="Q191" s="558"/>
      <c r="R191" s="558"/>
      <c r="S191" s="558"/>
      <c r="T191" s="558"/>
      <c r="U191" s="558"/>
      <c r="V191" s="558"/>
      <c r="W191" s="558"/>
      <c r="X191" s="558"/>
      <c r="Y191" s="558"/>
      <c r="Z191" s="558"/>
      <c r="AA191" s="547"/>
      <c r="AB191" s="547"/>
      <c r="AC191" s="547"/>
    </row>
    <row r="192" spans="1:68" ht="27" hidden="1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5"/>
      <c r="R192" s="565"/>
      <c r="S192" s="565"/>
      <c r="T192" s="566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5"/>
      <c r="R193" s="565"/>
      <c r="S193" s="565"/>
      <c r="T193" s="566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5"/>
      <c r="R194" s="565"/>
      <c r="S194" s="565"/>
      <c r="T194" s="566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5"/>
      <c r="R195" s="565"/>
      <c r="S195" s="565"/>
      <c r="T195" s="566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5"/>
      <c r="R196" s="565"/>
      <c r="S196" s="565"/>
      <c r="T196" s="566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5"/>
      <c r="R197" s="565"/>
      <c r="S197" s="565"/>
      <c r="T197" s="566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5"/>
      <c r="R198" s="565"/>
      <c r="S198" s="565"/>
      <c r="T198" s="566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5"/>
      <c r="R199" s="565"/>
      <c r="S199" s="565"/>
      <c r="T199" s="566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2"/>
      <c r="B200" s="558"/>
      <c r="C200" s="558"/>
      <c r="D200" s="558"/>
      <c r="E200" s="558"/>
      <c r="F200" s="558"/>
      <c r="G200" s="558"/>
      <c r="H200" s="558"/>
      <c r="I200" s="558"/>
      <c r="J200" s="558"/>
      <c r="K200" s="558"/>
      <c r="L200" s="558"/>
      <c r="M200" s="558"/>
      <c r="N200" s="558"/>
      <c r="O200" s="563"/>
      <c r="P200" s="559" t="s">
        <v>71</v>
      </c>
      <c r="Q200" s="560"/>
      <c r="R200" s="560"/>
      <c r="S200" s="560"/>
      <c r="T200" s="560"/>
      <c r="U200" s="560"/>
      <c r="V200" s="561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hidden="1" x14ac:dyDescent="0.2">
      <c r="A201" s="558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63"/>
      <c r="P201" s="559" t="s">
        <v>71</v>
      </c>
      <c r="Q201" s="560"/>
      <c r="R201" s="560"/>
      <c r="S201" s="560"/>
      <c r="T201" s="560"/>
      <c r="U201" s="560"/>
      <c r="V201" s="561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hidden="1" customHeight="1" x14ac:dyDescent="0.25">
      <c r="A202" s="557" t="s">
        <v>73</v>
      </c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8"/>
      <c r="P202" s="558"/>
      <c r="Q202" s="558"/>
      <c r="R202" s="558"/>
      <c r="S202" s="558"/>
      <c r="T202" s="558"/>
      <c r="U202" s="558"/>
      <c r="V202" s="558"/>
      <c r="W202" s="558"/>
      <c r="X202" s="558"/>
      <c r="Y202" s="558"/>
      <c r="Z202" s="558"/>
      <c r="AA202" s="547"/>
      <c r="AB202" s="547"/>
      <c r="AC202" s="547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5"/>
      <c r="R203" s="565"/>
      <c r="S203" s="565"/>
      <c r="T203" s="566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5"/>
      <c r="R204" s="565"/>
      <c r="S204" s="565"/>
      <c r="T204" s="566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5"/>
      <c r="R205" s="565"/>
      <c r="S205" s="565"/>
      <c r="T205" s="566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5"/>
      <c r="R206" s="565"/>
      <c r="S206" s="565"/>
      <c r="T206" s="566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5"/>
      <c r="R207" s="565"/>
      <c r="S207" s="565"/>
      <c r="T207" s="566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7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5"/>
      <c r="R208" s="565"/>
      <c r="S208" s="565"/>
      <c r="T208" s="566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5"/>
      <c r="R209" s="565"/>
      <c r="S209" s="565"/>
      <c r="T209" s="566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5"/>
      <c r="R210" s="565"/>
      <c r="S210" s="565"/>
      <c r="T210" s="566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6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5"/>
      <c r="R211" s="565"/>
      <c r="S211" s="565"/>
      <c r="T211" s="566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62"/>
      <c r="B212" s="558"/>
      <c r="C212" s="558"/>
      <c r="D212" s="558"/>
      <c r="E212" s="558"/>
      <c r="F212" s="558"/>
      <c r="G212" s="558"/>
      <c r="H212" s="558"/>
      <c r="I212" s="558"/>
      <c r="J212" s="558"/>
      <c r="K212" s="558"/>
      <c r="L212" s="558"/>
      <c r="M212" s="558"/>
      <c r="N212" s="558"/>
      <c r="O212" s="563"/>
      <c r="P212" s="559" t="s">
        <v>71</v>
      </c>
      <c r="Q212" s="560"/>
      <c r="R212" s="560"/>
      <c r="S212" s="560"/>
      <c r="T212" s="560"/>
      <c r="U212" s="560"/>
      <c r="V212" s="561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hidden="1" x14ac:dyDescent="0.2">
      <c r="A213" s="558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63"/>
      <c r="P213" s="559" t="s">
        <v>71</v>
      </c>
      <c r="Q213" s="560"/>
      <c r="R213" s="560"/>
      <c r="S213" s="560"/>
      <c r="T213" s="560"/>
      <c r="U213" s="560"/>
      <c r="V213" s="561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hidden="1" customHeight="1" x14ac:dyDescent="0.25">
      <c r="A214" s="557" t="s">
        <v>169</v>
      </c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8"/>
      <c r="P214" s="558"/>
      <c r="Q214" s="558"/>
      <c r="R214" s="558"/>
      <c r="S214" s="558"/>
      <c r="T214" s="558"/>
      <c r="U214" s="558"/>
      <c r="V214" s="558"/>
      <c r="W214" s="558"/>
      <c r="X214" s="558"/>
      <c r="Y214" s="558"/>
      <c r="Z214" s="558"/>
      <c r="AA214" s="547"/>
      <c r="AB214" s="547"/>
      <c r="AC214" s="547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5"/>
      <c r="R215" s="565"/>
      <c r="S215" s="565"/>
      <c r="T215" s="566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8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5"/>
      <c r="R216" s="565"/>
      <c r="S216" s="565"/>
      <c r="T216" s="566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2"/>
      <c r="B217" s="558"/>
      <c r="C217" s="558"/>
      <c r="D217" s="558"/>
      <c r="E217" s="558"/>
      <c r="F217" s="558"/>
      <c r="G217" s="558"/>
      <c r="H217" s="558"/>
      <c r="I217" s="558"/>
      <c r="J217" s="558"/>
      <c r="K217" s="558"/>
      <c r="L217" s="558"/>
      <c r="M217" s="558"/>
      <c r="N217" s="558"/>
      <c r="O217" s="563"/>
      <c r="P217" s="559" t="s">
        <v>71</v>
      </c>
      <c r="Q217" s="560"/>
      <c r="R217" s="560"/>
      <c r="S217" s="560"/>
      <c r="T217" s="560"/>
      <c r="U217" s="560"/>
      <c r="V217" s="561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58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63"/>
      <c r="P218" s="559" t="s">
        <v>71</v>
      </c>
      <c r="Q218" s="560"/>
      <c r="R218" s="560"/>
      <c r="S218" s="560"/>
      <c r="T218" s="560"/>
      <c r="U218" s="560"/>
      <c r="V218" s="561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hidden="1" customHeight="1" x14ac:dyDescent="0.25">
      <c r="A219" s="615" t="s">
        <v>354</v>
      </c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8"/>
      <c r="P219" s="558"/>
      <c r="Q219" s="558"/>
      <c r="R219" s="558"/>
      <c r="S219" s="558"/>
      <c r="T219" s="558"/>
      <c r="U219" s="558"/>
      <c r="V219" s="558"/>
      <c r="W219" s="558"/>
      <c r="X219" s="558"/>
      <c r="Y219" s="558"/>
      <c r="Z219" s="558"/>
      <c r="AA219" s="546"/>
      <c r="AB219" s="546"/>
      <c r="AC219" s="546"/>
    </row>
    <row r="220" spans="1:68" ht="14.25" hidden="1" customHeight="1" x14ac:dyDescent="0.25">
      <c r="A220" s="557" t="s">
        <v>103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7"/>
      <c r="AB220" s="547"/>
      <c r="AC220" s="547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5"/>
      <c r="R221" s="565"/>
      <c r="S221" s="565"/>
      <c r="T221" s="566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5"/>
      <c r="R222" s="565"/>
      <c r="S222" s="565"/>
      <c r="T222" s="566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5"/>
      <c r="R223" s="565"/>
      <c r="S223" s="565"/>
      <c r="T223" s="566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672" t="s">
        <v>366</v>
      </c>
      <c r="Q224" s="565"/>
      <c r="R224" s="565"/>
      <c r="S224" s="565"/>
      <c r="T224" s="566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5"/>
      <c r="R226" s="565"/>
      <c r="S226" s="565"/>
      <c r="T226" s="566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5"/>
      <c r="R227" s="565"/>
      <c r="S227" s="565"/>
      <c r="T227" s="566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4" t="s">
        <v>375</v>
      </c>
      <c r="Q228" s="565"/>
      <c r="R228" s="565"/>
      <c r="S228" s="565"/>
      <c r="T228" s="566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2"/>
      <c r="B230" s="558"/>
      <c r="C230" s="558"/>
      <c r="D230" s="558"/>
      <c r="E230" s="558"/>
      <c r="F230" s="558"/>
      <c r="G230" s="558"/>
      <c r="H230" s="558"/>
      <c r="I230" s="558"/>
      <c r="J230" s="558"/>
      <c r="K230" s="558"/>
      <c r="L230" s="558"/>
      <c r="M230" s="558"/>
      <c r="N230" s="558"/>
      <c r="O230" s="563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hidden="1" x14ac:dyDescent="0.2">
      <c r="A231" s="558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63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hidden="1" customHeight="1" x14ac:dyDescent="0.25">
      <c r="A232" s="557" t="s">
        <v>139</v>
      </c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8"/>
      <c r="P232" s="558"/>
      <c r="Q232" s="558"/>
      <c r="R232" s="558"/>
      <c r="S232" s="558"/>
      <c r="T232" s="558"/>
      <c r="U232" s="558"/>
      <c r="V232" s="558"/>
      <c r="W232" s="558"/>
      <c r="X232" s="558"/>
      <c r="Y232" s="558"/>
      <c r="Z232" s="558"/>
      <c r="AA232" s="547"/>
      <c r="AB232" s="547"/>
      <c r="AC232" s="547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5"/>
      <c r="R233" s="565"/>
      <c r="S233" s="565"/>
      <c r="T233" s="566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2"/>
      <c r="B234" s="558"/>
      <c r="C234" s="558"/>
      <c r="D234" s="558"/>
      <c r="E234" s="558"/>
      <c r="F234" s="558"/>
      <c r="G234" s="558"/>
      <c r="H234" s="558"/>
      <c r="I234" s="558"/>
      <c r="J234" s="558"/>
      <c r="K234" s="558"/>
      <c r="L234" s="558"/>
      <c r="M234" s="558"/>
      <c r="N234" s="558"/>
      <c r="O234" s="563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58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63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57" t="s">
        <v>381</v>
      </c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8"/>
      <c r="P236" s="558"/>
      <c r="Q236" s="558"/>
      <c r="R236" s="558"/>
      <c r="S236" s="558"/>
      <c r="T236" s="558"/>
      <c r="U236" s="558"/>
      <c r="V236" s="558"/>
      <c r="W236" s="558"/>
      <c r="X236" s="558"/>
      <c r="Y236" s="558"/>
      <c r="Z236" s="558"/>
      <c r="AA236" s="547"/>
      <c r="AB236" s="547"/>
      <c r="AC236" s="547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01" t="s">
        <v>384</v>
      </c>
      <c r="Q237" s="565"/>
      <c r="R237" s="565"/>
      <c r="S237" s="565"/>
      <c r="T237" s="566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2"/>
      <c r="B238" s="558"/>
      <c r="C238" s="558"/>
      <c r="D238" s="558"/>
      <c r="E238" s="558"/>
      <c r="F238" s="558"/>
      <c r="G238" s="558"/>
      <c r="H238" s="558"/>
      <c r="I238" s="558"/>
      <c r="J238" s="558"/>
      <c r="K238" s="558"/>
      <c r="L238" s="558"/>
      <c r="M238" s="558"/>
      <c r="N238" s="558"/>
      <c r="O238" s="563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58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63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hidden="1" customHeight="1" x14ac:dyDescent="0.25">
      <c r="A240" s="557" t="s">
        <v>386</v>
      </c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8"/>
      <c r="P240" s="558"/>
      <c r="Q240" s="558"/>
      <c r="R240" s="558"/>
      <c r="S240" s="558"/>
      <c r="T240" s="558"/>
      <c r="U240" s="558"/>
      <c r="V240" s="558"/>
      <c r="W240" s="558"/>
      <c r="X240" s="558"/>
      <c r="Y240" s="558"/>
      <c r="Z240" s="558"/>
      <c r="AA240" s="547"/>
      <c r="AB240" s="547"/>
      <c r="AC240" s="547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5"/>
      <c r="R241" s="565"/>
      <c r="S241" s="565"/>
      <c r="T241" s="566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1" t="s">
        <v>392</v>
      </c>
      <c r="Q242" s="565"/>
      <c r="R242" s="565"/>
      <c r="S242" s="565"/>
      <c r="T242" s="566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5"/>
      <c r="R243" s="565"/>
      <c r="S243" s="565"/>
      <c r="T243" s="566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5"/>
      <c r="R244" s="565"/>
      <c r="S244" s="565"/>
      <c r="T244" s="566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6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5"/>
      <c r="R245" s="565"/>
      <c r="S245" s="565"/>
      <c r="T245" s="566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2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63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63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5" t="s">
        <v>400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6"/>
      <c r="AB248" s="546"/>
      <c r="AC248" s="546"/>
    </row>
    <row r="249" spans="1:68" ht="14.25" hidden="1" customHeight="1" x14ac:dyDescent="0.25">
      <c r="A249" s="557" t="s">
        <v>103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7"/>
      <c r="AB249" s="547"/>
      <c r="AC249" s="547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5"/>
      <c r="R250" s="565"/>
      <c r="S250" s="565"/>
      <c r="T250" s="566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5"/>
      <c r="R251" s="565"/>
      <c r="S251" s="565"/>
      <c r="T251" s="566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5"/>
      <c r="R252" s="565"/>
      <c r="S252" s="565"/>
      <c r="T252" s="566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5"/>
      <c r="R253" s="565"/>
      <c r="S253" s="565"/>
      <c r="T253" s="566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5"/>
      <c r="R254" s="565"/>
      <c r="S254" s="565"/>
      <c r="T254" s="566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2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63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63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15" t="s">
        <v>416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6"/>
      <c r="AB257" s="546"/>
      <c r="AC257" s="546"/>
    </row>
    <row r="258" spans="1:68" ht="14.25" hidden="1" customHeight="1" x14ac:dyDescent="0.25">
      <c r="A258" s="557" t="s">
        <v>103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5"/>
      <c r="R259" s="565"/>
      <c r="S259" s="565"/>
      <c r="T259" s="566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674" t="s">
        <v>421</v>
      </c>
      <c r="Q260" s="565"/>
      <c r="R260" s="565"/>
      <c r="S260" s="565"/>
      <c r="T260" s="566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8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5"/>
      <c r="R261" s="565"/>
      <c r="S261" s="565"/>
      <c r="T261" s="566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2" t="s">
        <v>428</v>
      </c>
      <c r="Q262" s="565"/>
      <c r="R262" s="565"/>
      <c r="S262" s="565"/>
      <c r="T262" s="566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63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63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5" t="s">
        <v>430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6"/>
      <c r="AB265" s="546"/>
      <c r="AC265" s="546"/>
    </row>
    <row r="266" spans="1:68" ht="14.25" hidden="1" customHeight="1" x14ac:dyDescent="0.25">
      <c r="A266" s="557" t="s">
        <v>73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5"/>
      <c r="R267" s="565"/>
      <c r="S267" s="565"/>
      <c r="T267" s="566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5"/>
      <c r="R268" s="565"/>
      <c r="S268" s="565"/>
      <c r="T268" s="566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5"/>
      <c r="R269" s="565"/>
      <c r="S269" s="565"/>
      <c r="T269" s="566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2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63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63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5" t="s">
        <v>440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6"/>
      <c r="AB272" s="546"/>
      <c r="AC272" s="546"/>
    </row>
    <row r="273" spans="1:68" ht="14.25" hidden="1" customHeight="1" x14ac:dyDescent="0.25">
      <c r="A273" s="557" t="s">
        <v>64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5"/>
      <c r="R274" s="565"/>
      <c r="S274" s="565"/>
      <c r="T274" s="566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63"/>
      <c r="P275" s="559" t="s">
        <v>71</v>
      </c>
      <c r="Q275" s="560"/>
      <c r="R275" s="560"/>
      <c r="S275" s="560"/>
      <c r="T275" s="560"/>
      <c r="U275" s="560"/>
      <c r="V275" s="561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63"/>
      <c r="P276" s="559" t="s">
        <v>71</v>
      </c>
      <c r="Q276" s="560"/>
      <c r="R276" s="560"/>
      <c r="S276" s="560"/>
      <c r="T276" s="560"/>
      <c r="U276" s="560"/>
      <c r="V276" s="561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57" t="s">
        <v>73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79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5"/>
      <c r="R278" s="565"/>
      <c r="S278" s="565"/>
      <c r="T278" s="566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63"/>
      <c r="P279" s="559" t="s">
        <v>71</v>
      </c>
      <c r="Q279" s="560"/>
      <c r="R279" s="560"/>
      <c r="S279" s="560"/>
      <c r="T279" s="560"/>
      <c r="U279" s="560"/>
      <c r="V279" s="561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63"/>
      <c r="P280" s="559" t="s">
        <v>71</v>
      </c>
      <c r="Q280" s="560"/>
      <c r="R280" s="560"/>
      <c r="S280" s="560"/>
      <c r="T280" s="560"/>
      <c r="U280" s="560"/>
      <c r="V280" s="561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5" t="s">
        <v>447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6"/>
      <c r="AB281" s="546"/>
      <c r="AC281" s="546"/>
    </row>
    <row r="282" spans="1:68" ht="14.25" hidden="1" customHeight="1" x14ac:dyDescent="0.25">
      <c r="A282" s="557" t="s">
        <v>103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8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5"/>
      <c r="R283" s="565"/>
      <c r="S283" s="565"/>
      <c r="T283" s="566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63"/>
      <c r="P284" s="559" t="s">
        <v>71</v>
      </c>
      <c r="Q284" s="560"/>
      <c r="R284" s="560"/>
      <c r="S284" s="560"/>
      <c r="T284" s="560"/>
      <c r="U284" s="560"/>
      <c r="V284" s="561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63"/>
      <c r="P285" s="559" t="s">
        <v>71</v>
      </c>
      <c r="Q285" s="560"/>
      <c r="R285" s="560"/>
      <c r="S285" s="560"/>
      <c r="T285" s="560"/>
      <c r="U285" s="560"/>
      <c r="V285" s="561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5" t="s">
        <v>452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6"/>
      <c r="AB286" s="546"/>
      <c r="AC286" s="546"/>
    </row>
    <row r="287" spans="1:68" ht="14.25" hidden="1" customHeight="1" x14ac:dyDescent="0.25">
      <c r="A287" s="557" t="s">
        <v>103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5"/>
      <c r="R288" s="565"/>
      <c r="S288" s="565"/>
      <c r="T288" s="566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5"/>
      <c r="R289" s="565"/>
      <c r="S289" s="565"/>
      <c r="T289" s="566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5"/>
      <c r="R290" s="565"/>
      <c r="S290" s="565"/>
      <c r="T290" s="566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5"/>
      <c r="R291" s="565"/>
      <c r="S291" s="565"/>
      <c r="T291" s="566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5"/>
      <c r="R292" s="565"/>
      <c r="S292" s="565"/>
      <c r="T292" s="566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5"/>
      <c r="R293" s="565"/>
      <c r="S293" s="565"/>
      <c r="T293" s="566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62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63"/>
      <c r="P294" s="559" t="s">
        <v>71</v>
      </c>
      <c r="Q294" s="560"/>
      <c r="R294" s="560"/>
      <c r="S294" s="560"/>
      <c r="T294" s="560"/>
      <c r="U294" s="560"/>
      <c r="V294" s="561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58"/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63"/>
      <c r="P295" s="559" t="s">
        <v>71</v>
      </c>
      <c r="Q295" s="560"/>
      <c r="R295" s="560"/>
      <c r="S295" s="560"/>
      <c r="T295" s="560"/>
      <c r="U295" s="560"/>
      <c r="V295" s="561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57" t="s">
        <v>64</v>
      </c>
      <c r="B296" s="558"/>
      <c r="C296" s="558"/>
      <c r="D296" s="558"/>
      <c r="E296" s="558"/>
      <c r="F296" s="558"/>
      <c r="G296" s="558"/>
      <c r="H296" s="558"/>
      <c r="I296" s="558"/>
      <c r="J296" s="558"/>
      <c r="K296" s="558"/>
      <c r="L296" s="558"/>
      <c r="M296" s="558"/>
      <c r="N296" s="558"/>
      <c r="O296" s="558"/>
      <c r="P296" s="558"/>
      <c r="Q296" s="558"/>
      <c r="R296" s="558"/>
      <c r="S296" s="558"/>
      <c r="T296" s="558"/>
      <c r="U296" s="558"/>
      <c r="V296" s="558"/>
      <c r="W296" s="558"/>
      <c r="X296" s="558"/>
      <c r="Y296" s="558"/>
      <c r="Z296" s="558"/>
      <c r="AA296" s="547"/>
      <c r="AB296" s="547"/>
      <c r="AC296" s="547"/>
    </row>
    <row r="297" spans="1:68" ht="27" hidden="1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5"/>
      <c r="R297" s="565"/>
      <c r="S297" s="565"/>
      <c r="T297" s="566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5"/>
      <c r="R298" s="565"/>
      <c r="S298" s="565"/>
      <c r="T298" s="566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5"/>
      <c r="R299" s="565"/>
      <c r="S299" s="565"/>
      <c r="T299" s="566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5"/>
      <c r="R300" s="565"/>
      <c r="S300" s="565"/>
      <c r="T300" s="566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5"/>
      <c r="R301" s="565"/>
      <c r="S301" s="565"/>
      <c r="T301" s="566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5"/>
      <c r="R302" s="565"/>
      <c r="S302" s="565"/>
      <c r="T302" s="566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5"/>
      <c r="R303" s="565"/>
      <c r="S303" s="565"/>
      <c r="T303" s="566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idden="1" x14ac:dyDescent="0.2">
      <c r="A304" s="562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63"/>
      <c r="P304" s="559" t="s">
        <v>71</v>
      </c>
      <c r="Q304" s="560"/>
      <c r="R304" s="560"/>
      <c r="S304" s="560"/>
      <c r="T304" s="560"/>
      <c r="U304" s="560"/>
      <c r="V304" s="561"/>
      <c r="W304" s="37" t="s">
        <v>72</v>
      </c>
      <c r="X304" s="553">
        <f>IFERROR(X297/H297,"0")+IFERROR(X298/H298,"0")+IFERROR(X299/H299,"0")+IFERROR(X300/H300,"0")+IFERROR(X301/H301,"0")+IFERROR(X302/H302,"0")+IFERROR(X303/H303,"0")</f>
        <v>0</v>
      </c>
      <c r="Y304" s="553">
        <f>IFERROR(Y297/H297,"0")+IFERROR(Y298/H298,"0")+IFERROR(Y299/H299,"0")+IFERROR(Y300/H300,"0")+IFERROR(Y301/H301,"0")+IFERROR(Y302/H302,"0")+IFERROR(Y303/H303,"0")</f>
        <v>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4"/>
      <c r="AB304" s="554"/>
      <c r="AC304" s="554"/>
    </row>
    <row r="305" spans="1:68" hidden="1" x14ac:dyDescent="0.2">
      <c r="A305" s="558"/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63"/>
      <c r="P305" s="559" t="s">
        <v>71</v>
      </c>
      <c r="Q305" s="560"/>
      <c r="R305" s="560"/>
      <c r="S305" s="560"/>
      <c r="T305" s="560"/>
      <c r="U305" s="560"/>
      <c r="V305" s="561"/>
      <c r="W305" s="37" t="s">
        <v>69</v>
      </c>
      <c r="X305" s="553">
        <f>IFERROR(SUM(X297:X303),"0")</f>
        <v>0</v>
      </c>
      <c r="Y305" s="553">
        <f>IFERROR(SUM(Y297:Y303),"0")</f>
        <v>0</v>
      </c>
      <c r="Z305" s="37"/>
      <c r="AA305" s="554"/>
      <c r="AB305" s="554"/>
      <c r="AC305" s="554"/>
    </row>
    <row r="306" spans="1:68" ht="14.25" hidden="1" customHeight="1" x14ac:dyDescent="0.25">
      <c r="A306" s="557" t="s">
        <v>73</v>
      </c>
      <c r="B306" s="558"/>
      <c r="C306" s="558"/>
      <c r="D306" s="558"/>
      <c r="E306" s="558"/>
      <c r="F306" s="558"/>
      <c r="G306" s="558"/>
      <c r="H306" s="558"/>
      <c r="I306" s="558"/>
      <c r="J306" s="558"/>
      <c r="K306" s="558"/>
      <c r="L306" s="558"/>
      <c r="M306" s="558"/>
      <c r="N306" s="558"/>
      <c r="O306" s="558"/>
      <c r="P306" s="558"/>
      <c r="Q306" s="558"/>
      <c r="R306" s="558"/>
      <c r="S306" s="558"/>
      <c r="T306" s="558"/>
      <c r="U306" s="558"/>
      <c r="V306" s="558"/>
      <c r="W306" s="558"/>
      <c r="X306" s="558"/>
      <c r="Y306" s="558"/>
      <c r="Z306" s="558"/>
      <c r="AA306" s="547"/>
      <c r="AB306" s="547"/>
      <c r="AC306" s="547"/>
    </row>
    <row r="307" spans="1:68" ht="27" hidden="1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5"/>
      <c r="R307" s="565"/>
      <c r="S307" s="565"/>
      <c r="T307" s="566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8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5"/>
      <c r="R308" s="565"/>
      <c r="S308" s="565"/>
      <c r="T308" s="566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6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5"/>
      <c r="R309" s="565"/>
      <c r="S309" s="565"/>
      <c r="T309" s="566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5"/>
      <c r="R310" s="565"/>
      <c r="S310" s="565"/>
      <c r="T310" s="566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5"/>
      <c r="R311" s="565"/>
      <c r="S311" s="565"/>
      <c r="T311" s="566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2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63"/>
      <c r="P312" s="559" t="s">
        <v>71</v>
      </c>
      <c r="Q312" s="560"/>
      <c r="R312" s="560"/>
      <c r="S312" s="560"/>
      <c r="T312" s="560"/>
      <c r="U312" s="560"/>
      <c r="V312" s="561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hidden="1" x14ac:dyDescent="0.2">
      <c r="A313" s="558"/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63"/>
      <c r="P313" s="559" t="s">
        <v>71</v>
      </c>
      <c r="Q313" s="560"/>
      <c r="R313" s="560"/>
      <c r="S313" s="560"/>
      <c r="T313" s="560"/>
      <c r="U313" s="560"/>
      <c r="V313" s="561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hidden="1" customHeight="1" x14ac:dyDescent="0.25">
      <c r="A314" s="557" t="s">
        <v>169</v>
      </c>
      <c r="B314" s="558"/>
      <c r="C314" s="558"/>
      <c r="D314" s="558"/>
      <c r="E314" s="558"/>
      <c r="F314" s="558"/>
      <c r="G314" s="558"/>
      <c r="H314" s="558"/>
      <c r="I314" s="558"/>
      <c r="J314" s="558"/>
      <c r="K314" s="558"/>
      <c r="L314" s="558"/>
      <c r="M314" s="558"/>
      <c r="N314" s="558"/>
      <c r="O314" s="558"/>
      <c r="P314" s="558"/>
      <c r="Q314" s="558"/>
      <c r="R314" s="558"/>
      <c r="S314" s="558"/>
      <c r="T314" s="558"/>
      <c r="U314" s="558"/>
      <c r="V314" s="558"/>
      <c r="W314" s="558"/>
      <c r="X314" s="558"/>
      <c r="Y314" s="558"/>
      <c r="Z314" s="558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3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5"/>
      <c r="R315" s="565"/>
      <c r="S315" s="565"/>
      <c r="T315" s="566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5"/>
      <c r="R316" s="565"/>
      <c r="S316" s="565"/>
      <c r="T316" s="566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2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5"/>
      <c r="R317" s="565"/>
      <c r="S317" s="565"/>
      <c r="T317" s="566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2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63"/>
      <c r="P318" s="559" t="s">
        <v>71</v>
      </c>
      <c r="Q318" s="560"/>
      <c r="R318" s="560"/>
      <c r="S318" s="560"/>
      <c r="T318" s="560"/>
      <c r="U318" s="560"/>
      <c r="V318" s="561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58"/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63"/>
      <c r="P319" s="559" t="s">
        <v>71</v>
      </c>
      <c r="Q319" s="560"/>
      <c r="R319" s="560"/>
      <c r="S319" s="560"/>
      <c r="T319" s="560"/>
      <c r="U319" s="560"/>
      <c r="V319" s="561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57" t="s">
        <v>95</v>
      </c>
      <c r="B320" s="558"/>
      <c r="C320" s="558"/>
      <c r="D320" s="558"/>
      <c r="E320" s="558"/>
      <c r="F320" s="558"/>
      <c r="G320" s="558"/>
      <c r="H320" s="558"/>
      <c r="I320" s="558"/>
      <c r="J320" s="558"/>
      <c r="K320" s="558"/>
      <c r="L320" s="558"/>
      <c r="M320" s="558"/>
      <c r="N320" s="558"/>
      <c r="O320" s="558"/>
      <c r="P320" s="558"/>
      <c r="Q320" s="558"/>
      <c r="R320" s="558"/>
      <c r="S320" s="558"/>
      <c r="T320" s="558"/>
      <c r="U320" s="558"/>
      <c r="V320" s="558"/>
      <c r="W320" s="558"/>
      <c r="X320" s="558"/>
      <c r="Y320" s="558"/>
      <c r="Z320" s="558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567" t="s">
        <v>515</v>
      </c>
      <c r="Q321" s="565"/>
      <c r="R321" s="565"/>
      <c r="S321" s="565"/>
      <c r="T321" s="566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673" t="s">
        <v>519</v>
      </c>
      <c r="Q322" s="565"/>
      <c r="R322" s="565"/>
      <c r="S322" s="565"/>
      <c r="T322" s="566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5"/>
      <c r="R323" s="565"/>
      <c r="S323" s="565"/>
      <c r="T323" s="566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5"/>
      <c r="R324" s="565"/>
      <c r="S324" s="565"/>
      <c r="T324" s="566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2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63"/>
      <c r="P325" s="559" t="s">
        <v>71</v>
      </c>
      <c r="Q325" s="560"/>
      <c r="R325" s="560"/>
      <c r="S325" s="560"/>
      <c r="T325" s="560"/>
      <c r="U325" s="560"/>
      <c r="V325" s="561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58"/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63"/>
      <c r="P326" s="559" t="s">
        <v>71</v>
      </c>
      <c r="Q326" s="560"/>
      <c r="R326" s="560"/>
      <c r="S326" s="560"/>
      <c r="T326" s="560"/>
      <c r="U326" s="560"/>
      <c r="V326" s="561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57" t="s">
        <v>525</v>
      </c>
      <c r="B327" s="558"/>
      <c r="C327" s="558"/>
      <c r="D327" s="558"/>
      <c r="E327" s="558"/>
      <c r="F327" s="558"/>
      <c r="G327" s="558"/>
      <c r="H327" s="558"/>
      <c r="I327" s="558"/>
      <c r="J327" s="558"/>
      <c r="K327" s="558"/>
      <c r="L327" s="558"/>
      <c r="M327" s="558"/>
      <c r="N327" s="558"/>
      <c r="O327" s="558"/>
      <c r="P327" s="558"/>
      <c r="Q327" s="558"/>
      <c r="R327" s="558"/>
      <c r="S327" s="558"/>
      <c r="T327" s="558"/>
      <c r="U327" s="558"/>
      <c r="V327" s="558"/>
      <c r="W327" s="558"/>
      <c r="X327" s="558"/>
      <c r="Y327" s="558"/>
      <c r="Z327" s="558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5"/>
      <c r="R328" s="565"/>
      <c r="S328" s="565"/>
      <c r="T328" s="566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5"/>
      <c r="R329" s="565"/>
      <c r="S329" s="565"/>
      <c r="T329" s="566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5"/>
      <c r="R330" s="565"/>
      <c r="S330" s="565"/>
      <c r="T330" s="566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2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63"/>
      <c r="P331" s="559" t="s">
        <v>71</v>
      </c>
      <c r="Q331" s="560"/>
      <c r="R331" s="560"/>
      <c r="S331" s="560"/>
      <c r="T331" s="560"/>
      <c r="U331" s="560"/>
      <c r="V331" s="561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58"/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63"/>
      <c r="P332" s="559" t="s">
        <v>71</v>
      </c>
      <c r="Q332" s="560"/>
      <c r="R332" s="560"/>
      <c r="S332" s="560"/>
      <c r="T332" s="560"/>
      <c r="U332" s="560"/>
      <c r="V332" s="561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5" t="s">
        <v>534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6"/>
      <c r="AB333" s="546"/>
      <c r="AC333" s="546"/>
    </row>
    <row r="334" spans="1:68" ht="14.25" hidden="1" customHeight="1" x14ac:dyDescent="0.25">
      <c r="A334" s="557" t="s">
        <v>73</v>
      </c>
      <c r="B334" s="558"/>
      <c r="C334" s="558"/>
      <c r="D334" s="558"/>
      <c r="E334" s="558"/>
      <c r="F334" s="558"/>
      <c r="G334" s="558"/>
      <c r="H334" s="558"/>
      <c r="I334" s="558"/>
      <c r="J334" s="558"/>
      <c r="K334" s="558"/>
      <c r="L334" s="558"/>
      <c r="M334" s="558"/>
      <c r="N334" s="558"/>
      <c r="O334" s="558"/>
      <c r="P334" s="558"/>
      <c r="Q334" s="558"/>
      <c r="R334" s="558"/>
      <c r="S334" s="558"/>
      <c r="T334" s="558"/>
      <c r="U334" s="558"/>
      <c r="V334" s="558"/>
      <c r="W334" s="558"/>
      <c r="X334" s="558"/>
      <c r="Y334" s="558"/>
      <c r="Z334" s="558"/>
      <c r="AA334" s="547"/>
      <c r="AB334" s="547"/>
      <c r="AC334" s="547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5"/>
      <c r="R335" s="565"/>
      <c r="S335" s="565"/>
      <c r="T335" s="566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5"/>
      <c r="R336" s="565"/>
      <c r="S336" s="565"/>
      <c r="T336" s="566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5"/>
      <c r="R337" s="565"/>
      <c r="S337" s="565"/>
      <c r="T337" s="566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2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63"/>
      <c r="P338" s="559" t="s">
        <v>71</v>
      </c>
      <c r="Q338" s="560"/>
      <c r="R338" s="560"/>
      <c r="S338" s="560"/>
      <c r="T338" s="560"/>
      <c r="U338" s="560"/>
      <c r="V338" s="561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hidden="1" x14ac:dyDescent="0.2">
      <c r="A339" s="558"/>
      <c r="B339" s="558"/>
      <c r="C339" s="558"/>
      <c r="D339" s="558"/>
      <c r="E339" s="558"/>
      <c r="F339" s="558"/>
      <c r="G339" s="558"/>
      <c r="H339" s="558"/>
      <c r="I339" s="558"/>
      <c r="J339" s="558"/>
      <c r="K339" s="558"/>
      <c r="L339" s="558"/>
      <c r="M339" s="558"/>
      <c r="N339" s="558"/>
      <c r="O339" s="563"/>
      <c r="P339" s="559" t="s">
        <v>71</v>
      </c>
      <c r="Q339" s="560"/>
      <c r="R339" s="560"/>
      <c r="S339" s="560"/>
      <c r="T339" s="560"/>
      <c r="U339" s="560"/>
      <c r="V339" s="561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hidden="1" customHeight="1" x14ac:dyDescent="0.2">
      <c r="A340" s="616" t="s">
        <v>544</v>
      </c>
      <c r="B340" s="617"/>
      <c r="C340" s="617"/>
      <c r="D340" s="617"/>
      <c r="E340" s="617"/>
      <c r="F340" s="617"/>
      <c r="G340" s="617"/>
      <c r="H340" s="617"/>
      <c r="I340" s="617"/>
      <c r="J340" s="617"/>
      <c r="K340" s="617"/>
      <c r="L340" s="617"/>
      <c r="M340" s="617"/>
      <c r="N340" s="617"/>
      <c r="O340" s="617"/>
      <c r="P340" s="617"/>
      <c r="Q340" s="617"/>
      <c r="R340" s="617"/>
      <c r="S340" s="617"/>
      <c r="T340" s="617"/>
      <c r="U340" s="617"/>
      <c r="V340" s="617"/>
      <c r="W340" s="617"/>
      <c r="X340" s="617"/>
      <c r="Y340" s="617"/>
      <c r="Z340" s="617"/>
      <c r="AA340" s="48"/>
      <c r="AB340" s="48"/>
      <c r="AC340" s="48"/>
    </row>
    <row r="341" spans="1:68" ht="16.5" hidden="1" customHeight="1" x14ac:dyDescent="0.25">
      <c r="A341" s="615" t="s">
        <v>545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6"/>
      <c r="AB341" s="546"/>
      <c r="AC341" s="546"/>
    </row>
    <row r="342" spans="1:68" ht="14.25" hidden="1" customHeight="1" x14ac:dyDescent="0.25">
      <c r="A342" s="557" t="s">
        <v>103</v>
      </c>
      <c r="B342" s="558"/>
      <c r="C342" s="558"/>
      <c r="D342" s="558"/>
      <c r="E342" s="558"/>
      <c r="F342" s="558"/>
      <c r="G342" s="558"/>
      <c r="H342" s="558"/>
      <c r="I342" s="558"/>
      <c r="J342" s="558"/>
      <c r="K342" s="558"/>
      <c r="L342" s="558"/>
      <c r="M342" s="558"/>
      <c r="N342" s="558"/>
      <c r="O342" s="558"/>
      <c r="P342" s="558"/>
      <c r="Q342" s="558"/>
      <c r="R342" s="558"/>
      <c r="S342" s="558"/>
      <c r="T342" s="558"/>
      <c r="U342" s="558"/>
      <c r="V342" s="558"/>
      <c r="W342" s="558"/>
      <c r="X342" s="558"/>
      <c r="Y342" s="558"/>
      <c r="Z342" s="558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5"/>
      <c r="R343" s="565"/>
      <c r="S343" s="565"/>
      <c r="T343" s="566"/>
      <c r="U343" s="34"/>
      <c r="V343" s="34"/>
      <c r="W343" s="35" t="s">
        <v>69</v>
      </c>
      <c r="X343" s="551">
        <v>5040</v>
      </c>
      <c r="Y343" s="552">
        <f t="shared" ref="Y343:Y349" si="43">IFERROR(IF(X343="",0,CEILING((X343/$H343),1)*$H343),"")</f>
        <v>5040</v>
      </c>
      <c r="Z343" s="36">
        <f>IFERROR(IF(Y343=0,"",ROUNDUP(Y343/H343,0)*0.02175),"")</f>
        <v>7.3079999999999998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5201.28</v>
      </c>
      <c r="BN343" s="64">
        <f t="shared" ref="BN343:BN349" si="45">IFERROR(Y343*I343/H343,"0")</f>
        <v>5201.28</v>
      </c>
      <c r="BO343" s="64">
        <f t="shared" ref="BO343:BO349" si="46">IFERROR(1/J343*(X343/H343),"0")</f>
        <v>7</v>
      </c>
      <c r="BP343" s="64">
        <f t="shared" ref="BP343:BP349" si="47">IFERROR(1/J343*(Y343/H343),"0")</f>
        <v>7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5"/>
      <c r="R344" s="565"/>
      <c r="S344" s="565"/>
      <c r="T344" s="566"/>
      <c r="U344" s="34"/>
      <c r="V344" s="34"/>
      <c r="W344" s="35" t="s">
        <v>69</v>
      </c>
      <c r="X344" s="551">
        <v>2880</v>
      </c>
      <c r="Y344" s="552">
        <f t="shared" si="43"/>
        <v>2880</v>
      </c>
      <c r="Z344" s="36">
        <f>IFERROR(IF(Y344=0,"",ROUNDUP(Y344/H344,0)*0.02175),"")</f>
        <v>4.1760000000000002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2972.1600000000003</v>
      </c>
      <c r="BN344" s="64">
        <f t="shared" si="45"/>
        <v>2972.1600000000003</v>
      </c>
      <c r="BO344" s="64">
        <f t="shared" si="46"/>
        <v>4</v>
      </c>
      <c r="BP344" s="64">
        <f t="shared" si="47"/>
        <v>4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5"/>
      <c r="R345" s="565"/>
      <c r="S345" s="565"/>
      <c r="T345" s="566"/>
      <c r="U345" s="34"/>
      <c r="V345" s="34"/>
      <c r="W345" s="35" t="s">
        <v>69</v>
      </c>
      <c r="X345" s="551">
        <v>5000</v>
      </c>
      <c r="Y345" s="552">
        <f t="shared" si="43"/>
        <v>5010</v>
      </c>
      <c r="Z345" s="36">
        <f>IFERROR(IF(Y345=0,"",ROUNDUP(Y345/H345,0)*0.02175),"")</f>
        <v>7.2644999999999991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5160</v>
      </c>
      <c r="BN345" s="64">
        <f t="shared" si="45"/>
        <v>5170.3200000000006</v>
      </c>
      <c r="BO345" s="64">
        <f t="shared" si="46"/>
        <v>6.9444444444444438</v>
      </c>
      <c r="BP345" s="64">
        <f t="shared" si="47"/>
        <v>6.958333333333333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5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5"/>
      <c r="R346" s="565"/>
      <c r="S346" s="565"/>
      <c r="T346" s="566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5"/>
      <c r="R347" s="565"/>
      <c r="S347" s="565"/>
      <c r="T347" s="566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5"/>
      <c r="R348" s="565"/>
      <c r="S348" s="565"/>
      <c r="T348" s="566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5"/>
      <c r="R349" s="565"/>
      <c r="S349" s="565"/>
      <c r="T349" s="566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2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63"/>
      <c r="P350" s="559" t="s">
        <v>71</v>
      </c>
      <c r="Q350" s="560"/>
      <c r="R350" s="560"/>
      <c r="S350" s="560"/>
      <c r="T350" s="560"/>
      <c r="U350" s="560"/>
      <c r="V350" s="561"/>
      <c r="W350" s="37" t="s">
        <v>72</v>
      </c>
      <c r="X350" s="553">
        <f>IFERROR(X343/H343,"0")+IFERROR(X344/H344,"0")+IFERROR(X345/H345,"0")+IFERROR(X346/H346,"0")+IFERROR(X347/H347,"0")+IFERROR(X348/H348,"0")+IFERROR(X349/H349,"0")</f>
        <v>861.33333333333326</v>
      </c>
      <c r="Y350" s="553">
        <f>IFERROR(Y343/H343,"0")+IFERROR(Y344/H344,"0")+IFERROR(Y345/H345,"0")+IFERROR(Y346/H346,"0")+IFERROR(Y347/H347,"0")+IFERROR(Y348/H348,"0")+IFERROR(Y349/H349,"0")</f>
        <v>862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18.7485</v>
      </c>
      <c r="AA350" s="554"/>
      <c r="AB350" s="554"/>
      <c r="AC350" s="554"/>
    </row>
    <row r="351" spans="1:68" x14ac:dyDescent="0.2">
      <c r="A351" s="558"/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63"/>
      <c r="P351" s="559" t="s">
        <v>71</v>
      </c>
      <c r="Q351" s="560"/>
      <c r="R351" s="560"/>
      <c r="S351" s="560"/>
      <c r="T351" s="560"/>
      <c r="U351" s="560"/>
      <c r="V351" s="561"/>
      <c r="W351" s="37" t="s">
        <v>69</v>
      </c>
      <c r="X351" s="553">
        <f>IFERROR(SUM(X343:X349),"0")</f>
        <v>12920</v>
      </c>
      <c r="Y351" s="553">
        <f>IFERROR(SUM(Y343:Y349),"0")</f>
        <v>12930</v>
      </c>
      <c r="Z351" s="37"/>
      <c r="AA351" s="554"/>
      <c r="AB351" s="554"/>
      <c r="AC351" s="554"/>
    </row>
    <row r="352" spans="1:68" ht="14.25" hidden="1" customHeight="1" x14ac:dyDescent="0.25">
      <c r="A352" s="557" t="s">
        <v>139</v>
      </c>
      <c r="B352" s="558"/>
      <c r="C352" s="558"/>
      <c r="D352" s="558"/>
      <c r="E352" s="558"/>
      <c r="F352" s="558"/>
      <c r="G352" s="558"/>
      <c r="H352" s="558"/>
      <c r="I352" s="558"/>
      <c r="J352" s="558"/>
      <c r="K352" s="558"/>
      <c r="L352" s="558"/>
      <c r="M352" s="558"/>
      <c r="N352" s="558"/>
      <c r="O352" s="558"/>
      <c r="P352" s="558"/>
      <c r="Q352" s="558"/>
      <c r="R352" s="558"/>
      <c r="S352" s="558"/>
      <c r="T352" s="558"/>
      <c r="U352" s="558"/>
      <c r="V352" s="558"/>
      <c r="W352" s="558"/>
      <c r="X352" s="558"/>
      <c r="Y352" s="558"/>
      <c r="Z352" s="558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5"/>
      <c r="R353" s="565"/>
      <c r="S353" s="565"/>
      <c r="T353" s="566"/>
      <c r="U353" s="34"/>
      <c r="V353" s="34"/>
      <c r="W353" s="35" t="s">
        <v>69</v>
      </c>
      <c r="X353" s="551">
        <v>5040</v>
      </c>
      <c r="Y353" s="552">
        <f>IFERROR(IF(X353="",0,CEILING((X353/$H353),1)*$H353),"")</f>
        <v>5040</v>
      </c>
      <c r="Z353" s="36">
        <f>IFERROR(IF(Y353=0,"",ROUNDUP(Y353/H353,0)*0.02175),"")</f>
        <v>7.3079999999999998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5201.28</v>
      </c>
      <c r="BN353" s="64">
        <f>IFERROR(Y353*I353/H353,"0")</f>
        <v>5201.28</v>
      </c>
      <c r="BO353" s="64">
        <f>IFERROR(1/J353*(X353/H353),"0")</f>
        <v>7</v>
      </c>
      <c r="BP353" s="64">
        <f>IFERROR(1/J353*(Y353/H353),"0")</f>
        <v>7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5"/>
      <c r="R354" s="565"/>
      <c r="S354" s="565"/>
      <c r="T354" s="566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2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63"/>
      <c r="P355" s="559" t="s">
        <v>71</v>
      </c>
      <c r="Q355" s="560"/>
      <c r="R355" s="560"/>
      <c r="S355" s="560"/>
      <c r="T355" s="560"/>
      <c r="U355" s="560"/>
      <c r="V355" s="561"/>
      <c r="W355" s="37" t="s">
        <v>72</v>
      </c>
      <c r="X355" s="553">
        <f>IFERROR(X353/H353,"0")+IFERROR(X354/H354,"0")</f>
        <v>336</v>
      </c>
      <c r="Y355" s="553">
        <f>IFERROR(Y353/H353,"0")+IFERROR(Y354/H354,"0")</f>
        <v>336</v>
      </c>
      <c r="Z355" s="553">
        <f>IFERROR(IF(Z353="",0,Z353),"0")+IFERROR(IF(Z354="",0,Z354),"0")</f>
        <v>7.3079999999999998</v>
      </c>
      <c r="AA355" s="554"/>
      <c r="AB355" s="554"/>
      <c r="AC355" s="554"/>
    </row>
    <row r="356" spans="1:68" x14ac:dyDescent="0.2">
      <c r="A356" s="558"/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63"/>
      <c r="P356" s="559" t="s">
        <v>71</v>
      </c>
      <c r="Q356" s="560"/>
      <c r="R356" s="560"/>
      <c r="S356" s="560"/>
      <c r="T356" s="560"/>
      <c r="U356" s="560"/>
      <c r="V356" s="561"/>
      <c r="W356" s="37" t="s">
        <v>69</v>
      </c>
      <c r="X356" s="553">
        <f>IFERROR(SUM(X353:X354),"0")</f>
        <v>5040</v>
      </c>
      <c r="Y356" s="553">
        <f>IFERROR(SUM(Y353:Y354),"0")</f>
        <v>5040</v>
      </c>
      <c r="Z356" s="37"/>
      <c r="AA356" s="554"/>
      <c r="AB356" s="554"/>
      <c r="AC356" s="554"/>
    </row>
    <row r="357" spans="1:68" ht="14.25" hidden="1" customHeight="1" x14ac:dyDescent="0.25">
      <c r="A357" s="557" t="s">
        <v>73</v>
      </c>
      <c r="B357" s="558"/>
      <c r="C357" s="558"/>
      <c r="D357" s="558"/>
      <c r="E357" s="558"/>
      <c r="F357" s="558"/>
      <c r="G357" s="558"/>
      <c r="H357" s="558"/>
      <c r="I357" s="558"/>
      <c r="J357" s="558"/>
      <c r="K357" s="558"/>
      <c r="L357" s="558"/>
      <c r="M357" s="558"/>
      <c r="N357" s="558"/>
      <c r="O357" s="558"/>
      <c r="P357" s="558"/>
      <c r="Q357" s="558"/>
      <c r="R357" s="558"/>
      <c r="S357" s="558"/>
      <c r="T357" s="558"/>
      <c r="U357" s="558"/>
      <c r="V357" s="558"/>
      <c r="W357" s="558"/>
      <c r="X357" s="558"/>
      <c r="Y357" s="558"/>
      <c r="Z357" s="558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5"/>
      <c r="R358" s="565"/>
      <c r="S358" s="565"/>
      <c r="T358" s="566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5"/>
      <c r="R359" s="565"/>
      <c r="S359" s="565"/>
      <c r="T359" s="566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2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63"/>
      <c r="P360" s="559" t="s">
        <v>71</v>
      </c>
      <c r="Q360" s="560"/>
      <c r="R360" s="560"/>
      <c r="S360" s="560"/>
      <c r="T360" s="560"/>
      <c r="U360" s="560"/>
      <c r="V360" s="561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58"/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63"/>
      <c r="P361" s="559" t="s">
        <v>71</v>
      </c>
      <c r="Q361" s="560"/>
      <c r="R361" s="560"/>
      <c r="S361" s="560"/>
      <c r="T361" s="560"/>
      <c r="U361" s="560"/>
      <c r="V361" s="561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57" t="s">
        <v>169</v>
      </c>
      <c r="B362" s="558"/>
      <c r="C362" s="558"/>
      <c r="D362" s="558"/>
      <c r="E362" s="558"/>
      <c r="F362" s="558"/>
      <c r="G362" s="558"/>
      <c r="H362" s="558"/>
      <c r="I362" s="558"/>
      <c r="J362" s="558"/>
      <c r="K362" s="558"/>
      <c r="L362" s="558"/>
      <c r="M362" s="558"/>
      <c r="N362" s="558"/>
      <c r="O362" s="558"/>
      <c r="P362" s="558"/>
      <c r="Q362" s="558"/>
      <c r="R362" s="558"/>
      <c r="S362" s="558"/>
      <c r="T362" s="558"/>
      <c r="U362" s="558"/>
      <c r="V362" s="558"/>
      <c r="W362" s="558"/>
      <c r="X362" s="558"/>
      <c r="Y362" s="558"/>
      <c r="Z362" s="558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0" t="s">
        <v>578</v>
      </c>
      <c r="Q363" s="565"/>
      <c r="R363" s="565"/>
      <c r="S363" s="565"/>
      <c r="T363" s="566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2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63"/>
      <c r="P364" s="559" t="s">
        <v>71</v>
      </c>
      <c r="Q364" s="560"/>
      <c r="R364" s="560"/>
      <c r="S364" s="560"/>
      <c r="T364" s="560"/>
      <c r="U364" s="560"/>
      <c r="V364" s="561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58"/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63"/>
      <c r="P365" s="559" t="s">
        <v>71</v>
      </c>
      <c r="Q365" s="560"/>
      <c r="R365" s="560"/>
      <c r="S365" s="560"/>
      <c r="T365" s="560"/>
      <c r="U365" s="560"/>
      <c r="V365" s="561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5" t="s">
        <v>580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6"/>
      <c r="AB366" s="546"/>
      <c r="AC366" s="546"/>
    </row>
    <row r="367" spans="1:68" ht="14.25" hidden="1" customHeight="1" x14ac:dyDescent="0.25">
      <c r="A367" s="557" t="s">
        <v>103</v>
      </c>
      <c r="B367" s="558"/>
      <c r="C367" s="558"/>
      <c r="D367" s="558"/>
      <c r="E367" s="558"/>
      <c r="F367" s="558"/>
      <c r="G367" s="558"/>
      <c r="H367" s="558"/>
      <c r="I367" s="558"/>
      <c r="J367" s="558"/>
      <c r="K367" s="558"/>
      <c r="L367" s="558"/>
      <c r="M367" s="558"/>
      <c r="N367" s="558"/>
      <c r="O367" s="558"/>
      <c r="P367" s="558"/>
      <c r="Q367" s="558"/>
      <c r="R367" s="558"/>
      <c r="S367" s="558"/>
      <c r="T367" s="558"/>
      <c r="U367" s="558"/>
      <c r="V367" s="558"/>
      <c r="W367" s="558"/>
      <c r="X367" s="558"/>
      <c r="Y367" s="558"/>
      <c r="Z367" s="558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5"/>
      <c r="R368" s="565"/>
      <c r="S368" s="565"/>
      <c r="T368" s="566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5"/>
      <c r="R369" s="565"/>
      <c r="S369" s="565"/>
      <c r="T369" s="566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5"/>
      <c r="R370" s="565"/>
      <c r="S370" s="565"/>
      <c r="T370" s="566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2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63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58"/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63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57" t="s">
        <v>64</v>
      </c>
      <c r="B373" s="558"/>
      <c r="C373" s="558"/>
      <c r="D373" s="558"/>
      <c r="E373" s="558"/>
      <c r="F373" s="558"/>
      <c r="G373" s="558"/>
      <c r="H373" s="558"/>
      <c r="I373" s="558"/>
      <c r="J373" s="558"/>
      <c r="K373" s="558"/>
      <c r="L373" s="558"/>
      <c r="M373" s="558"/>
      <c r="N373" s="558"/>
      <c r="O373" s="558"/>
      <c r="P373" s="558"/>
      <c r="Q373" s="558"/>
      <c r="R373" s="558"/>
      <c r="S373" s="558"/>
      <c r="T373" s="558"/>
      <c r="U373" s="558"/>
      <c r="V373" s="558"/>
      <c r="W373" s="558"/>
      <c r="X373" s="558"/>
      <c r="Y373" s="558"/>
      <c r="Z373" s="558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5"/>
      <c r="R374" s="565"/>
      <c r="S374" s="565"/>
      <c r="T374" s="566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2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63"/>
      <c r="P375" s="559" t="s">
        <v>71</v>
      </c>
      <c r="Q375" s="560"/>
      <c r="R375" s="560"/>
      <c r="S375" s="560"/>
      <c r="T375" s="560"/>
      <c r="U375" s="560"/>
      <c r="V375" s="561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58"/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63"/>
      <c r="P376" s="559" t="s">
        <v>71</v>
      </c>
      <c r="Q376" s="560"/>
      <c r="R376" s="560"/>
      <c r="S376" s="560"/>
      <c r="T376" s="560"/>
      <c r="U376" s="560"/>
      <c r="V376" s="561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57" t="s">
        <v>73</v>
      </c>
      <c r="B377" s="558"/>
      <c r="C377" s="558"/>
      <c r="D377" s="558"/>
      <c r="E377" s="558"/>
      <c r="F377" s="558"/>
      <c r="G377" s="558"/>
      <c r="H377" s="558"/>
      <c r="I377" s="558"/>
      <c r="J377" s="558"/>
      <c r="K377" s="558"/>
      <c r="L377" s="558"/>
      <c r="M377" s="558"/>
      <c r="N377" s="558"/>
      <c r="O377" s="558"/>
      <c r="P377" s="558"/>
      <c r="Q377" s="558"/>
      <c r="R377" s="558"/>
      <c r="S377" s="558"/>
      <c r="T377" s="558"/>
      <c r="U377" s="558"/>
      <c r="V377" s="558"/>
      <c r="W377" s="558"/>
      <c r="X377" s="558"/>
      <c r="Y377" s="558"/>
      <c r="Z377" s="558"/>
      <c r="AA377" s="547"/>
      <c r="AB377" s="547"/>
      <c r="AC377" s="547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9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5"/>
      <c r="R378" s="565"/>
      <c r="S378" s="565"/>
      <c r="T378" s="566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5"/>
      <c r="R379" s="565"/>
      <c r="S379" s="565"/>
      <c r="T379" s="566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2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63"/>
      <c r="P380" s="559" t="s">
        <v>71</v>
      </c>
      <c r="Q380" s="560"/>
      <c r="R380" s="560"/>
      <c r="S380" s="560"/>
      <c r="T380" s="560"/>
      <c r="U380" s="560"/>
      <c r="V380" s="561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58"/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63"/>
      <c r="P381" s="559" t="s">
        <v>71</v>
      </c>
      <c r="Q381" s="560"/>
      <c r="R381" s="560"/>
      <c r="S381" s="560"/>
      <c r="T381" s="560"/>
      <c r="U381" s="560"/>
      <c r="V381" s="561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57" t="s">
        <v>169</v>
      </c>
      <c r="B382" s="558"/>
      <c r="C382" s="558"/>
      <c r="D382" s="558"/>
      <c r="E382" s="558"/>
      <c r="F382" s="558"/>
      <c r="G382" s="558"/>
      <c r="H382" s="558"/>
      <c r="I382" s="558"/>
      <c r="J382" s="558"/>
      <c r="K382" s="558"/>
      <c r="L382" s="558"/>
      <c r="M382" s="558"/>
      <c r="N382" s="558"/>
      <c r="O382" s="558"/>
      <c r="P382" s="558"/>
      <c r="Q382" s="558"/>
      <c r="R382" s="558"/>
      <c r="S382" s="558"/>
      <c r="T382" s="558"/>
      <c r="U382" s="558"/>
      <c r="V382" s="558"/>
      <c r="W382" s="558"/>
      <c r="X382" s="558"/>
      <c r="Y382" s="558"/>
      <c r="Z382" s="558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6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5"/>
      <c r="R383" s="565"/>
      <c r="S383" s="565"/>
      <c r="T383" s="566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2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63"/>
      <c r="P384" s="559" t="s">
        <v>71</v>
      </c>
      <c r="Q384" s="560"/>
      <c r="R384" s="560"/>
      <c r="S384" s="560"/>
      <c r="T384" s="560"/>
      <c r="U384" s="560"/>
      <c r="V384" s="561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58"/>
      <c r="B385" s="558"/>
      <c r="C385" s="558"/>
      <c r="D385" s="558"/>
      <c r="E385" s="558"/>
      <c r="F385" s="558"/>
      <c r="G385" s="558"/>
      <c r="H385" s="558"/>
      <c r="I385" s="558"/>
      <c r="J385" s="558"/>
      <c r="K385" s="558"/>
      <c r="L385" s="558"/>
      <c r="M385" s="558"/>
      <c r="N385" s="558"/>
      <c r="O385" s="563"/>
      <c r="P385" s="559" t="s">
        <v>71</v>
      </c>
      <c r="Q385" s="560"/>
      <c r="R385" s="560"/>
      <c r="S385" s="560"/>
      <c r="T385" s="560"/>
      <c r="U385" s="560"/>
      <c r="V385" s="561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6" t="s">
        <v>600</v>
      </c>
      <c r="B386" s="617"/>
      <c r="C386" s="617"/>
      <c r="D386" s="617"/>
      <c r="E386" s="617"/>
      <c r="F386" s="617"/>
      <c r="G386" s="617"/>
      <c r="H386" s="617"/>
      <c r="I386" s="617"/>
      <c r="J386" s="617"/>
      <c r="K386" s="617"/>
      <c r="L386" s="617"/>
      <c r="M386" s="617"/>
      <c r="N386" s="617"/>
      <c r="O386" s="617"/>
      <c r="P386" s="617"/>
      <c r="Q386" s="617"/>
      <c r="R386" s="617"/>
      <c r="S386" s="617"/>
      <c r="T386" s="617"/>
      <c r="U386" s="617"/>
      <c r="V386" s="617"/>
      <c r="W386" s="617"/>
      <c r="X386" s="617"/>
      <c r="Y386" s="617"/>
      <c r="Z386" s="617"/>
      <c r="AA386" s="48"/>
      <c r="AB386" s="48"/>
      <c r="AC386" s="48"/>
    </row>
    <row r="387" spans="1:68" ht="16.5" hidden="1" customHeight="1" x14ac:dyDescent="0.25">
      <c r="A387" s="615" t="s">
        <v>601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6"/>
      <c r="AB387" s="546"/>
      <c r="AC387" s="546"/>
    </row>
    <row r="388" spans="1:68" ht="14.25" hidden="1" customHeight="1" x14ac:dyDescent="0.25">
      <c r="A388" s="557" t="s">
        <v>64</v>
      </c>
      <c r="B388" s="558"/>
      <c r="C388" s="558"/>
      <c r="D388" s="558"/>
      <c r="E388" s="558"/>
      <c r="F388" s="558"/>
      <c r="G388" s="558"/>
      <c r="H388" s="558"/>
      <c r="I388" s="558"/>
      <c r="J388" s="558"/>
      <c r="K388" s="558"/>
      <c r="L388" s="558"/>
      <c r="M388" s="558"/>
      <c r="N388" s="558"/>
      <c r="O388" s="558"/>
      <c r="P388" s="558"/>
      <c r="Q388" s="558"/>
      <c r="R388" s="558"/>
      <c r="S388" s="558"/>
      <c r="T388" s="558"/>
      <c r="U388" s="558"/>
      <c r="V388" s="558"/>
      <c r="W388" s="558"/>
      <c r="X388" s="558"/>
      <c r="Y388" s="558"/>
      <c r="Z388" s="558"/>
      <c r="AA388" s="547"/>
      <c r="AB388" s="547"/>
      <c r="AC388" s="547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5"/>
      <c r="R389" s="565"/>
      <c r="S389" s="565"/>
      <c r="T389" s="566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5"/>
      <c r="R390" s="565"/>
      <c r="S390" s="565"/>
      <c r="T390" s="566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5"/>
      <c r="R392" s="565"/>
      <c r="S392" s="565"/>
      <c r="T392" s="566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5"/>
      <c r="R393" s="565"/>
      <c r="S393" s="565"/>
      <c r="T393" s="566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5"/>
      <c r="R394" s="565"/>
      <c r="S394" s="565"/>
      <c r="T394" s="566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83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5"/>
      <c r="R395" s="565"/>
      <c r="S395" s="565"/>
      <c r="T395" s="566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5"/>
      <c r="R396" s="565"/>
      <c r="S396" s="565"/>
      <c r="T396" s="566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5"/>
      <c r="R397" s="565"/>
      <c r="S397" s="565"/>
      <c r="T397" s="566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5"/>
      <c r="R398" s="565"/>
      <c r="S398" s="565"/>
      <c r="T398" s="566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2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63"/>
      <c r="P399" s="559" t="s">
        <v>71</v>
      </c>
      <c r="Q399" s="560"/>
      <c r="R399" s="560"/>
      <c r="S399" s="560"/>
      <c r="T399" s="560"/>
      <c r="U399" s="560"/>
      <c r="V399" s="561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58"/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63"/>
      <c r="P400" s="559" t="s">
        <v>71</v>
      </c>
      <c r="Q400" s="560"/>
      <c r="R400" s="560"/>
      <c r="S400" s="560"/>
      <c r="T400" s="560"/>
      <c r="U400" s="560"/>
      <c r="V400" s="561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57" t="s">
        <v>73</v>
      </c>
      <c r="B401" s="558"/>
      <c r="C401" s="558"/>
      <c r="D401" s="558"/>
      <c r="E401" s="558"/>
      <c r="F401" s="558"/>
      <c r="G401" s="558"/>
      <c r="H401" s="558"/>
      <c r="I401" s="558"/>
      <c r="J401" s="558"/>
      <c r="K401" s="558"/>
      <c r="L401" s="558"/>
      <c r="M401" s="558"/>
      <c r="N401" s="558"/>
      <c r="O401" s="558"/>
      <c r="P401" s="558"/>
      <c r="Q401" s="558"/>
      <c r="R401" s="558"/>
      <c r="S401" s="558"/>
      <c r="T401" s="558"/>
      <c r="U401" s="558"/>
      <c r="V401" s="558"/>
      <c r="W401" s="558"/>
      <c r="X401" s="558"/>
      <c r="Y401" s="558"/>
      <c r="Z401" s="558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5"/>
      <c r="R402" s="565"/>
      <c r="S402" s="565"/>
      <c r="T402" s="566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5"/>
      <c r="R403" s="565"/>
      <c r="S403" s="565"/>
      <c r="T403" s="566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2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63"/>
      <c r="P404" s="559" t="s">
        <v>71</v>
      </c>
      <c r="Q404" s="560"/>
      <c r="R404" s="560"/>
      <c r="S404" s="560"/>
      <c r="T404" s="560"/>
      <c r="U404" s="560"/>
      <c r="V404" s="561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58"/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63"/>
      <c r="P405" s="559" t="s">
        <v>71</v>
      </c>
      <c r="Q405" s="560"/>
      <c r="R405" s="560"/>
      <c r="S405" s="560"/>
      <c r="T405" s="560"/>
      <c r="U405" s="560"/>
      <c r="V405" s="561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5" t="s">
        <v>633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6"/>
      <c r="AB406" s="546"/>
      <c r="AC406" s="546"/>
    </row>
    <row r="407" spans="1:68" ht="14.25" hidden="1" customHeight="1" x14ac:dyDescent="0.25">
      <c r="A407" s="557" t="s">
        <v>139</v>
      </c>
      <c r="B407" s="558"/>
      <c r="C407" s="558"/>
      <c r="D407" s="558"/>
      <c r="E407" s="558"/>
      <c r="F407" s="558"/>
      <c r="G407" s="558"/>
      <c r="H407" s="558"/>
      <c r="I407" s="558"/>
      <c r="J407" s="558"/>
      <c r="K407" s="558"/>
      <c r="L407" s="558"/>
      <c r="M407" s="558"/>
      <c r="N407" s="558"/>
      <c r="O407" s="558"/>
      <c r="P407" s="558"/>
      <c r="Q407" s="558"/>
      <c r="R407" s="558"/>
      <c r="S407" s="558"/>
      <c r="T407" s="558"/>
      <c r="U407" s="558"/>
      <c r="V407" s="558"/>
      <c r="W407" s="558"/>
      <c r="X407" s="558"/>
      <c r="Y407" s="558"/>
      <c r="Z407" s="558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6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5"/>
      <c r="R408" s="565"/>
      <c r="S408" s="565"/>
      <c r="T408" s="566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2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63"/>
      <c r="P409" s="559" t="s">
        <v>71</v>
      </c>
      <c r="Q409" s="560"/>
      <c r="R409" s="560"/>
      <c r="S409" s="560"/>
      <c r="T409" s="560"/>
      <c r="U409" s="560"/>
      <c r="V409" s="561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58"/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63"/>
      <c r="P410" s="559" t="s">
        <v>71</v>
      </c>
      <c r="Q410" s="560"/>
      <c r="R410" s="560"/>
      <c r="S410" s="560"/>
      <c r="T410" s="560"/>
      <c r="U410" s="560"/>
      <c r="V410" s="561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57" t="s">
        <v>64</v>
      </c>
      <c r="B411" s="558"/>
      <c r="C411" s="558"/>
      <c r="D411" s="558"/>
      <c r="E411" s="558"/>
      <c r="F411" s="558"/>
      <c r="G411" s="558"/>
      <c r="H411" s="558"/>
      <c r="I411" s="558"/>
      <c r="J411" s="558"/>
      <c r="K411" s="558"/>
      <c r="L411" s="558"/>
      <c r="M411" s="558"/>
      <c r="N411" s="558"/>
      <c r="O411" s="558"/>
      <c r="P411" s="558"/>
      <c r="Q411" s="558"/>
      <c r="R411" s="558"/>
      <c r="S411" s="558"/>
      <c r="T411" s="558"/>
      <c r="U411" s="558"/>
      <c r="V411" s="558"/>
      <c r="W411" s="558"/>
      <c r="X411" s="558"/>
      <c r="Y411" s="558"/>
      <c r="Z411" s="558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1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5"/>
      <c r="R412" s="565"/>
      <c r="S412" s="565"/>
      <c r="T412" s="566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5"/>
      <c r="R413" s="565"/>
      <c r="S413" s="565"/>
      <c r="T413" s="566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5"/>
      <c r="R414" s="565"/>
      <c r="S414" s="565"/>
      <c r="T414" s="566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79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5"/>
      <c r="R415" s="565"/>
      <c r="S415" s="565"/>
      <c r="T415" s="566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2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63"/>
      <c r="P416" s="559" t="s">
        <v>71</v>
      </c>
      <c r="Q416" s="560"/>
      <c r="R416" s="560"/>
      <c r="S416" s="560"/>
      <c r="T416" s="560"/>
      <c r="U416" s="560"/>
      <c r="V416" s="561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58"/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63"/>
      <c r="P417" s="559" t="s">
        <v>71</v>
      </c>
      <c r="Q417" s="560"/>
      <c r="R417" s="560"/>
      <c r="S417" s="560"/>
      <c r="T417" s="560"/>
      <c r="U417" s="560"/>
      <c r="V417" s="561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5" t="s">
        <v>648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6"/>
      <c r="AB418" s="546"/>
      <c r="AC418" s="546"/>
    </row>
    <row r="419" spans="1:68" ht="14.25" hidden="1" customHeight="1" x14ac:dyDescent="0.25">
      <c r="A419" s="557" t="s">
        <v>64</v>
      </c>
      <c r="B419" s="558"/>
      <c r="C419" s="558"/>
      <c r="D419" s="558"/>
      <c r="E419" s="558"/>
      <c r="F419" s="558"/>
      <c r="G419" s="558"/>
      <c r="H419" s="558"/>
      <c r="I419" s="558"/>
      <c r="J419" s="558"/>
      <c r="K419" s="558"/>
      <c r="L419" s="558"/>
      <c r="M419" s="558"/>
      <c r="N419" s="558"/>
      <c r="O419" s="558"/>
      <c r="P419" s="558"/>
      <c r="Q419" s="558"/>
      <c r="R419" s="558"/>
      <c r="S419" s="558"/>
      <c r="T419" s="558"/>
      <c r="U419" s="558"/>
      <c r="V419" s="558"/>
      <c r="W419" s="558"/>
      <c r="X419" s="558"/>
      <c r="Y419" s="558"/>
      <c r="Z419" s="558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5"/>
      <c r="R420" s="565"/>
      <c r="S420" s="565"/>
      <c r="T420" s="566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2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63"/>
      <c r="P421" s="559" t="s">
        <v>71</v>
      </c>
      <c r="Q421" s="560"/>
      <c r="R421" s="560"/>
      <c r="S421" s="560"/>
      <c r="T421" s="560"/>
      <c r="U421" s="560"/>
      <c r="V421" s="561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58"/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63"/>
      <c r="P422" s="559" t="s">
        <v>71</v>
      </c>
      <c r="Q422" s="560"/>
      <c r="R422" s="560"/>
      <c r="S422" s="560"/>
      <c r="T422" s="560"/>
      <c r="U422" s="560"/>
      <c r="V422" s="561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5" t="s">
        <v>652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6"/>
      <c r="AB423" s="546"/>
      <c r="AC423" s="546"/>
    </row>
    <row r="424" spans="1:68" ht="14.25" hidden="1" customHeight="1" x14ac:dyDescent="0.25">
      <c r="A424" s="557" t="s">
        <v>64</v>
      </c>
      <c r="B424" s="558"/>
      <c r="C424" s="558"/>
      <c r="D424" s="558"/>
      <c r="E424" s="558"/>
      <c r="F424" s="558"/>
      <c r="G424" s="558"/>
      <c r="H424" s="558"/>
      <c r="I424" s="558"/>
      <c r="J424" s="558"/>
      <c r="K424" s="558"/>
      <c r="L424" s="558"/>
      <c r="M424" s="558"/>
      <c r="N424" s="558"/>
      <c r="O424" s="558"/>
      <c r="P424" s="558"/>
      <c r="Q424" s="558"/>
      <c r="R424" s="558"/>
      <c r="S424" s="558"/>
      <c r="T424" s="558"/>
      <c r="U424" s="558"/>
      <c r="V424" s="558"/>
      <c r="W424" s="558"/>
      <c r="X424" s="558"/>
      <c r="Y424" s="558"/>
      <c r="Z424" s="558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5"/>
      <c r="R425" s="565"/>
      <c r="S425" s="565"/>
      <c r="T425" s="566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2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63"/>
      <c r="P426" s="559" t="s">
        <v>71</v>
      </c>
      <c r="Q426" s="560"/>
      <c r="R426" s="560"/>
      <c r="S426" s="560"/>
      <c r="T426" s="560"/>
      <c r="U426" s="560"/>
      <c r="V426" s="561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58"/>
      <c r="B427" s="558"/>
      <c r="C427" s="558"/>
      <c r="D427" s="558"/>
      <c r="E427" s="558"/>
      <c r="F427" s="558"/>
      <c r="G427" s="558"/>
      <c r="H427" s="558"/>
      <c r="I427" s="558"/>
      <c r="J427" s="558"/>
      <c r="K427" s="558"/>
      <c r="L427" s="558"/>
      <c r="M427" s="558"/>
      <c r="N427" s="558"/>
      <c r="O427" s="563"/>
      <c r="P427" s="559" t="s">
        <v>71</v>
      </c>
      <c r="Q427" s="560"/>
      <c r="R427" s="560"/>
      <c r="S427" s="560"/>
      <c r="T427" s="560"/>
      <c r="U427" s="560"/>
      <c r="V427" s="561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6" t="s">
        <v>656</v>
      </c>
      <c r="B428" s="617"/>
      <c r="C428" s="617"/>
      <c r="D428" s="617"/>
      <c r="E428" s="617"/>
      <c r="F428" s="617"/>
      <c r="G428" s="617"/>
      <c r="H428" s="617"/>
      <c r="I428" s="617"/>
      <c r="J428" s="617"/>
      <c r="K428" s="617"/>
      <c r="L428" s="617"/>
      <c r="M428" s="617"/>
      <c r="N428" s="617"/>
      <c r="O428" s="617"/>
      <c r="P428" s="617"/>
      <c r="Q428" s="617"/>
      <c r="R428" s="617"/>
      <c r="S428" s="617"/>
      <c r="T428" s="617"/>
      <c r="U428" s="617"/>
      <c r="V428" s="617"/>
      <c r="W428" s="617"/>
      <c r="X428" s="617"/>
      <c r="Y428" s="617"/>
      <c r="Z428" s="617"/>
      <c r="AA428" s="48"/>
      <c r="AB428" s="48"/>
      <c r="AC428" s="48"/>
    </row>
    <row r="429" spans="1:68" ht="16.5" hidden="1" customHeight="1" x14ac:dyDescent="0.25">
      <c r="A429" s="615" t="s">
        <v>656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6"/>
      <c r="AB429" s="546"/>
      <c r="AC429" s="546"/>
    </row>
    <row r="430" spans="1:68" ht="14.25" hidden="1" customHeight="1" x14ac:dyDescent="0.25">
      <c r="A430" s="557" t="s">
        <v>103</v>
      </c>
      <c r="B430" s="558"/>
      <c r="C430" s="558"/>
      <c r="D430" s="558"/>
      <c r="E430" s="558"/>
      <c r="F430" s="558"/>
      <c r="G430" s="558"/>
      <c r="H430" s="558"/>
      <c r="I430" s="558"/>
      <c r="J430" s="558"/>
      <c r="K430" s="558"/>
      <c r="L430" s="558"/>
      <c r="M430" s="558"/>
      <c r="N430" s="558"/>
      <c r="O430" s="558"/>
      <c r="P430" s="558"/>
      <c r="Q430" s="558"/>
      <c r="R430" s="558"/>
      <c r="S430" s="558"/>
      <c r="T430" s="558"/>
      <c r="U430" s="558"/>
      <c r="V430" s="558"/>
      <c r="W430" s="558"/>
      <c r="X430" s="558"/>
      <c r="Y430" s="558"/>
      <c r="Z430" s="558"/>
      <c r="AA430" s="547"/>
      <c r="AB430" s="547"/>
      <c r="AC430" s="547"/>
    </row>
    <row r="431" spans="1:68" ht="27" hidden="1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5"/>
      <c r="R431" s="565"/>
      <c r="S431" s="565"/>
      <c r="T431" s="566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5"/>
      <c r="R432" s="565"/>
      <c r="S432" s="565"/>
      <c r="T432" s="566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5"/>
      <c r="R433" s="565"/>
      <c r="S433" s="565"/>
      <c r="T433" s="566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3" t="s">
        <v>668</v>
      </c>
      <c r="Q434" s="565"/>
      <c r="R434" s="565"/>
      <c r="S434" s="565"/>
      <c r="T434" s="566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5"/>
      <c r="R435" s="565"/>
      <c r="S435" s="565"/>
      <c r="T435" s="566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5"/>
      <c r="R436" s="565"/>
      <c r="S436" s="565"/>
      <c r="T436" s="566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5"/>
      <c r="R437" s="565"/>
      <c r="S437" s="565"/>
      <c r="T437" s="566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3" t="s">
        <v>685</v>
      </c>
      <c r="Q440" s="565"/>
      <c r="R440" s="565"/>
      <c r="S440" s="565"/>
      <c r="T440" s="566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hidden="1" x14ac:dyDescent="0.2">
      <c r="A444" s="562"/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63"/>
      <c r="P444" s="559" t="s">
        <v>71</v>
      </c>
      <c r="Q444" s="560"/>
      <c r="R444" s="560"/>
      <c r="S444" s="560"/>
      <c r="T444" s="560"/>
      <c r="U444" s="560"/>
      <c r="V444" s="561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hidden="1" x14ac:dyDescent="0.2">
      <c r="A445" s="558"/>
      <c r="B445" s="558"/>
      <c r="C445" s="558"/>
      <c r="D445" s="558"/>
      <c r="E445" s="558"/>
      <c r="F445" s="558"/>
      <c r="G445" s="558"/>
      <c r="H445" s="558"/>
      <c r="I445" s="558"/>
      <c r="J445" s="558"/>
      <c r="K445" s="558"/>
      <c r="L445" s="558"/>
      <c r="M445" s="558"/>
      <c r="N445" s="558"/>
      <c r="O445" s="563"/>
      <c r="P445" s="559" t="s">
        <v>71</v>
      </c>
      <c r="Q445" s="560"/>
      <c r="R445" s="560"/>
      <c r="S445" s="560"/>
      <c r="T445" s="560"/>
      <c r="U445" s="560"/>
      <c r="V445" s="561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hidden="1" customHeight="1" x14ac:dyDescent="0.25">
      <c r="A446" s="557" t="s">
        <v>139</v>
      </c>
      <c r="B446" s="558"/>
      <c r="C446" s="558"/>
      <c r="D446" s="558"/>
      <c r="E446" s="558"/>
      <c r="F446" s="558"/>
      <c r="G446" s="558"/>
      <c r="H446" s="558"/>
      <c r="I446" s="558"/>
      <c r="J446" s="558"/>
      <c r="K446" s="558"/>
      <c r="L446" s="558"/>
      <c r="M446" s="558"/>
      <c r="N446" s="558"/>
      <c r="O446" s="558"/>
      <c r="P446" s="558"/>
      <c r="Q446" s="558"/>
      <c r="R446" s="558"/>
      <c r="S446" s="558"/>
      <c r="T446" s="558"/>
      <c r="U446" s="558"/>
      <c r="V446" s="558"/>
      <c r="W446" s="558"/>
      <c r="X446" s="558"/>
      <c r="Y446" s="558"/>
      <c r="Z446" s="558"/>
      <c r="AA446" s="547"/>
      <c r="AB446" s="547"/>
      <c r="AC446" s="547"/>
    </row>
    <row r="447" spans="1:68" ht="16.5" hidden="1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2"/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63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hidden="1" x14ac:dyDescent="0.2">
      <c r="A451" s="558"/>
      <c r="B451" s="558"/>
      <c r="C451" s="558"/>
      <c r="D451" s="558"/>
      <c r="E451" s="558"/>
      <c r="F451" s="558"/>
      <c r="G451" s="558"/>
      <c r="H451" s="558"/>
      <c r="I451" s="558"/>
      <c r="J451" s="558"/>
      <c r="K451" s="558"/>
      <c r="L451" s="558"/>
      <c r="M451" s="558"/>
      <c r="N451" s="558"/>
      <c r="O451" s="563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hidden="1" customHeight="1" x14ac:dyDescent="0.25">
      <c r="A452" s="557" t="s">
        <v>64</v>
      </c>
      <c r="B452" s="558"/>
      <c r="C452" s="558"/>
      <c r="D452" s="558"/>
      <c r="E452" s="558"/>
      <c r="F452" s="558"/>
      <c r="G452" s="558"/>
      <c r="H452" s="558"/>
      <c r="I452" s="558"/>
      <c r="J452" s="558"/>
      <c r="K452" s="558"/>
      <c r="L452" s="558"/>
      <c r="M452" s="558"/>
      <c r="N452" s="558"/>
      <c r="O452" s="558"/>
      <c r="P452" s="558"/>
      <c r="Q452" s="558"/>
      <c r="R452" s="558"/>
      <c r="S452" s="558"/>
      <c r="T452" s="558"/>
      <c r="U452" s="558"/>
      <c r="V452" s="558"/>
      <c r="W452" s="558"/>
      <c r="X452" s="558"/>
      <c r="Y452" s="558"/>
      <c r="Z452" s="558"/>
      <c r="AA452" s="547"/>
      <c r="AB452" s="547"/>
      <c r="AC452" s="547"/>
    </row>
    <row r="453" spans="1:68" ht="27" hidden="1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7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hidden="1" x14ac:dyDescent="0.2">
      <c r="A459" s="562"/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63"/>
      <c r="P459" s="559" t="s">
        <v>71</v>
      </c>
      <c r="Q459" s="560"/>
      <c r="R459" s="560"/>
      <c r="S459" s="560"/>
      <c r="T459" s="560"/>
      <c r="U459" s="560"/>
      <c r="V459" s="561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hidden="1" x14ac:dyDescent="0.2">
      <c r="A460" s="558"/>
      <c r="B460" s="558"/>
      <c r="C460" s="558"/>
      <c r="D460" s="558"/>
      <c r="E460" s="558"/>
      <c r="F460" s="558"/>
      <c r="G460" s="558"/>
      <c r="H460" s="558"/>
      <c r="I460" s="558"/>
      <c r="J460" s="558"/>
      <c r="K460" s="558"/>
      <c r="L460" s="558"/>
      <c r="M460" s="558"/>
      <c r="N460" s="558"/>
      <c r="O460" s="563"/>
      <c r="P460" s="559" t="s">
        <v>71</v>
      </c>
      <c r="Q460" s="560"/>
      <c r="R460" s="560"/>
      <c r="S460" s="560"/>
      <c r="T460" s="560"/>
      <c r="U460" s="560"/>
      <c r="V460" s="561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hidden="1" customHeight="1" x14ac:dyDescent="0.25">
      <c r="A461" s="557" t="s">
        <v>73</v>
      </c>
      <c r="B461" s="558"/>
      <c r="C461" s="558"/>
      <c r="D461" s="558"/>
      <c r="E461" s="558"/>
      <c r="F461" s="558"/>
      <c r="G461" s="558"/>
      <c r="H461" s="558"/>
      <c r="I461" s="558"/>
      <c r="J461" s="558"/>
      <c r="K461" s="558"/>
      <c r="L461" s="558"/>
      <c r="M461" s="558"/>
      <c r="N461" s="558"/>
      <c r="O461" s="558"/>
      <c r="P461" s="558"/>
      <c r="Q461" s="558"/>
      <c r="R461" s="558"/>
      <c r="S461" s="558"/>
      <c r="T461" s="558"/>
      <c r="U461" s="558"/>
      <c r="V461" s="558"/>
      <c r="W461" s="558"/>
      <c r="X461" s="558"/>
      <c r="Y461" s="558"/>
      <c r="Z461" s="558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2"/>
      <c r="B465" s="558"/>
      <c r="C465" s="558"/>
      <c r="D465" s="558"/>
      <c r="E465" s="558"/>
      <c r="F465" s="558"/>
      <c r="G465" s="558"/>
      <c r="H465" s="558"/>
      <c r="I465" s="558"/>
      <c r="J465" s="558"/>
      <c r="K465" s="558"/>
      <c r="L465" s="558"/>
      <c r="M465" s="558"/>
      <c r="N465" s="558"/>
      <c r="O465" s="563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58"/>
      <c r="B466" s="558"/>
      <c r="C466" s="558"/>
      <c r="D466" s="558"/>
      <c r="E466" s="558"/>
      <c r="F466" s="558"/>
      <c r="G466" s="558"/>
      <c r="H466" s="558"/>
      <c r="I466" s="558"/>
      <c r="J466" s="558"/>
      <c r="K466" s="558"/>
      <c r="L466" s="558"/>
      <c r="M466" s="558"/>
      <c r="N466" s="558"/>
      <c r="O466" s="563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6" t="s">
        <v>723</v>
      </c>
      <c r="B467" s="617"/>
      <c r="C467" s="617"/>
      <c r="D467" s="617"/>
      <c r="E467" s="617"/>
      <c r="F467" s="617"/>
      <c r="G467" s="617"/>
      <c r="H467" s="617"/>
      <c r="I467" s="617"/>
      <c r="J467" s="617"/>
      <c r="K467" s="617"/>
      <c r="L467" s="617"/>
      <c r="M467" s="617"/>
      <c r="N467" s="617"/>
      <c r="O467" s="617"/>
      <c r="P467" s="617"/>
      <c r="Q467" s="617"/>
      <c r="R467" s="617"/>
      <c r="S467" s="617"/>
      <c r="T467" s="617"/>
      <c r="U467" s="617"/>
      <c r="V467" s="617"/>
      <c r="W467" s="617"/>
      <c r="X467" s="617"/>
      <c r="Y467" s="617"/>
      <c r="Z467" s="617"/>
      <c r="AA467" s="48"/>
      <c r="AB467" s="48"/>
      <c r="AC467" s="48"/>
    </row>
    <row r="468" spans="1:68" ht="16.5" hidden="1" customHeight="1" x14ac:dyDescent="0.25">
      <c r="A468" s="615" t="s">
        <v>723</v>
      </c>
      <c r="B468" s="558"/>
      <c r="C468" s="558"/>
      <c r="D468" s="558"/>
      <c r="E468" s="558"/>
      <c r="F468" s="558"/>
      <c r="G468" s="558"/>
      <c r="H468" s="558"/>
      <c r="I468" s="558"/>
      <c r="J468" s="558"/>
      <c r="K468" s="558"/>
      <c r="L468" s="558"/>
      <c r="M468" s="558"/>
      <c r="N468" s="558"/>
      <c r="O468" s="558"/>
      <c r="P468" s="558"/>
      <c r="Q468" s="558"/>
      <c r="R468" s="558"/>
      <c r="S468" s="558"/>
      <c r="T468" s="558"/>
      <c r="U468" s="558"/>
      <c r="V468" s="558"/>
      <c r="W468" s="558"/>
      <c r="X468" s="558"/>
      <c r="Y468" s="558"/>
      <c r="Z468" s="558"/>
      <c r="AA468" s="546"/>
      <c r="AB468" s="546"/>
      <c r="AC468" s="546"/>
    </row>
    <row r="469" spans="1:68" ht="14.25" hidden="1" customHeight="1" x14ac:dyDescent="0.25">
      <c r="A469" s="557" t="s">
        <v>103</v>
      </c>
      <c r="B469" s="558"/>
      <c r="C469" s="558"/>
      <c r="D469" s="558"/>
      <c r="E469" s="558"/>
      <c r="F469" s="558"/>
      <c r="G469" s="558"/>
      <c r="H469" s="558"/>
      <c r="I469" s="558"/>
      <c r="J469" s="558"/>
      <c r="K469" s="558"/>
      <c r="L469" s="558"/>
      <c r="M469" s="558"/>
      <c r="N469" s="558"/>
      <c r="O469" s="558"/>
      <c r="P469" s="558"/>
      <c r="Q469" s="558"/>
      <c r="R469" s="558"/>
      <c r="S469" s="558"/>
      <c r="T469" s="558"/>
      <c r="U469" s="558"/>
      <c r="V469" s="558"/>
      <c r="W469" s="558"/>
      <c r="X469" s="558"/>
      <c r="Y469" s="558"/>
      <c r="Z469" s="558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56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5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2"/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63"/>
      <c r="P474" s="559" t="s">
        <v>71</v>
      </c>
      <c r="Q474" s="560"/>
      <c r="R474" s="560"/>
      <c r="S474" s="560"/>
      <c r="T474" s="560"/>
      <c r="U474" s="560"/>
      <c r="V474" s="561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58"/>
      <c r="B475" s="558"/>
      <c r="C475" s="558"/>
      <c r="D475" s="558"/>
      <c r="E475" s="558"/>
      <c r="F475" s="558"/>
      <c r="G475" s="558"/>
      <c r="H475" s="558"/>
      <c r="I475" s="558"/>
      <c r="J475" s="558"/>
      <c r="K475" s="558"/>
      <c r="L475" s="558"/>
      <c r="M475" s="558"/>
      <c r="N475" s="558"/>
      <c r="O475" s="563"/>
      <c r="P475" s="559" t="s">
        <v>71</v>
      </c>
      <c r="Q475" s="560"/>
      <c r="R475" s="560"/>
      <c r="S475" s="560"/>
      <c r="T475" s="560"/>
      <c r="U475" s="560"/>
      <c r="V475" s="561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57" t="s">
        <v>139</v>
      </c>
      <c r="B476" s="558"/>
      <c r="C476" s="558"/>
      <c r="D476" s="558"/>
      <c r="E476" s="558"/>
      <c r="F476" s="558"/>
      <c r="G476" s="558"/>
      <c r="H476" s="558"/>
      <c r="I476" s="558"/>
      <c r="J476" s="558"/>
      <c r="K476" s="558"/>
      <c r="L476" s="558"/>
      <c r="M476" s="558"/>
      <c r="N476" s="558"/>
      <c r="O476" s="558"/>
      <c r="P476" s="558"/>
      <c r="Q476" s="558"/>
      <c r="R476" s="558"/>
      <c r="S476" s="558"/>
      <c r="T476" s="558"/>
      <c r="U476" s="558"/>
      <c r="V476" s="558"/>
      <c r="W476" s="558"/>
      <c r="X476" s="558"/>
      <c r="Y476" s="558"/>
      <c r="Z476" s="558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02" t="s">
        <v>740</v>
      </c>
      <c r="Q478" s="565"/>
      <c r="R478" s="565"/>
      <c r="S478" s="565"/>
      <c r="T478" s="566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2"/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63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58"/>
      <c r="B481" s="558"/>
      <c r="C481" s="558"/>
      <c r="D481" s="558"/>
      <c r="E481" s="558"/>
      <c r="F481" s="558"/>
      <c r="G481" s="558"/>
      <c r="H481" s="558"/>
      <c r="I481" s="558"/>
      <c r="J481" s="558"/>
      <c r="K481" s="558"/>
      <c r="L481" s="558"/>
      <c r="M481" s="558"/>
      <c r="N481" s="558"/>
      <c r="O481" s="563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57" t="s">
        <v>64</v>
      </c>
      <c r="B482" s="558"/>
      <c r="C482" s="558"/>
      <c r="D482" s="558"/>
      <c r="E482" s="558"/>
      <c r="F482" s="558"/>
      <c r="G482" s="558"/>
      <c r="H482" s="558"/>
      <c r="I482" s="558"/>
      <c r="J482" s="558"/>
      <c r="K482" s="558"/>
      <c r="L482" s="558"/>
      <c r="M482" s="558"/>
      <c r="N482" s="558"/>
      <c r="O482" s="558"/>
      <c r="P482" s="558"/>
      <c r="Q482" s="558"/>
      <c r="R482" s="558"/>
      <c r="S482" s="558"/>
      <c r="T482" s="558"/>
      <c r="U482" s="558"/>
      <c r="V482" s="558"/>
      <c r="W482" s="558"/>
      <c r="X482" s="558"/>
      <c r="Y482" s="558"/>
      <c r="Z482" s="558"/>
      <c r="AA482" s="547"/>
      <c r="AB482" s="547"/>
      <c r="AC482" s="547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78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2"/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63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58"/>
      <c r="B486" s="558"/>
      <c r="C486" s="558"/>
      <c r="D486" s="558"/>
      <c r="E486" s="558"/>
      <c r="F486" s="558"/>
      <c r="G486" s="558"/>
      <c r="H486" s="558"/>
      <c r="I486" s="558"/>
      <c r="J486" s="558"/>
      <c r="K486" s="558"/>
      <c r="L486" s="558"/>
      <c r="M486" s="558"/>
      <c r="N486" s="558"/>
      <c r="O486" s="563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57" t="s">
        <v>73</v>
      </c>
      <c r="B487" s="558"/>
      <c r="C487" s="558"/>
      <c r="D487" s="558"/>
      <c r="E487" s="558"/>
      <c r="F487" s="558"/>
      <c r="G487" s="558"/>
      <c r="H487" s="558"/>
      <c r="I487" s="558"/>
      <c r="J487" s="558"/>
      <c r="K487" s="558"/>
      <c r="L487" s="558"/>
      <c r="M487" s="558"/>
      <c r="N487" s="558"/>
      <c r="O487" s="558"/>
      <c r="P487" s="558"/>
      <c r="Q487" s="558"/>
      <c r="R487" s="558"/>
      <c r="S487" s="558"/>
      <c r="T487" s="558"/>
      <c r="U487" s="558"/>
      <c r="V487" s="558"/>
      <c r="W487" s="558"/>
      <c r="X487" s="558"/>
      <c r="Y487" s="558"/>
      <c r="Z487" s="558"/>
      <c r="AA487" s="547"/>
      <c r="AB487" s="547"/>
      <c r="AC487" s="547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8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69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5"/>
      <c r="R489" s="565"/>
      <c r="S489" s="565"/>
      <c r="T489" s="566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2"/>
      <c r="B490" s="558"/>
      <c r="C490" s="558"/>
      <c r="D490" s="558"/>
      <c r="E490" s="558"/>
      <c r="F490" s="558"/>
      <c r="G490" s="558"/>
      <c r="H490" s="558"/>
      <c r="I490" s="558"/>
      <c r="J490" s="558"/>
      <c r="K490" s="558"/>
      <c r="L490" s="558"/>
      <c r="M490" s="558"/>
      <c r="N490" s="558"/>
      <c r="O490" s="563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58"/>
      <c r="B491" s="558"/>
      <c r="C491" s="558"/>
      <c r="D491" s="558"/>
      <c r="E491" s="558"/>
      <c r="F491" s="558"/>
      <c r="G491" s="558"/>
      <c r="H491" s="558"/>
      <c r="I491" s="558"/>
      <c r="J491" s="558"/>
      <c r="K491" s="558"/>
      <c r="L491" s="558"/>
      <c r="M491" s="558"/>
      <c r="N491" s="558"/>
      <c r="O491" s="563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57" t="s">
        <v>169</v>
      </c>
      <c r="B492" s="558"/>
      <c r="C492" s="558"/>
      <c r="D492" s="558"/>
      <c r="E492" s="558"/>
      <c r="F492" s="558"/>
      <c r="G492" s="558"/>
      <c r="H492" s="558"/>
      <c r="I492" s="558"/>
      <c r="J492" s="558"/>
      <c r="K492" s="558"/>
      <c r="L492" s="558"/>
      <c r="M492" s="558"/>
      <c r="N492" s="558"/>
      <c r="O492" s="558"/>
      <c r="P492" s="558"/>
      <c r="Q492" s="558"/>
      <c r="R492" s="558"/>
      <c r="S492" s="558"/>
      <c r="T492" s="558"/>
      <c r="U492" s="558"/>
      <c r="V492" s="558"/>
      <c r="W492" s="558"/>
      <c r="X492" s="558"/>
      <c r="Y492" s="558"/>
      <c r="Z492" s="558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6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5"/>
      <c r="R493" s="565"/>
      <c r="S493" s="565"/>
      <c r="T493" s="566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5"/>
      <c r="R494" s="565"/>
      <c r="S494" s="565"/>
      <c r="T494" s="566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2"/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63"/>
      <c r="P495" s="559" t="s">
        <v>71</v>
      </c>
      <c r="Q495" s="560"/>
      <c r="R495" s="560"/>
      <c r="S495" s="560"/>
      <c r="T495" s="560"/>
      <c r="U495" s="560"/>
      <c r="V495" s="561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58"/>
      <c r="B496" s="558"/>
      <c r="C496" s="558"/>
      <c r="D496" s="558"/>
      <c r="E496" s="558"/>
      <c r="F496" s="558"/>
      <c r="G496" s="558"/>
      <c r="H496" s="558"/>
      <c r="I496" s="558"/>
      <c r="J496" s="558"/>
      <c r="K496" s="558"/>
      <c r="L496" s="558"/>
      <c r="M496" s="558"/>
      <c r="N496" s="558"/>
      <c r="O496" s="563"/>
      <c r="P496" s="559" t="s">
        <v>71</v>
      </c>
      <c r="Q496" s="560"/>
      <c r="R496" s="560"/>
      <c r="S496" s="560"/>
      <c r="T496" s="560"/>
      <c r="U496" s="560"/>
      <c r="V496" s="561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5" t="s">
        <v>762</v>
      </c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58"/>
      <c r="P497" s="558"/>
      <c r="Q497" s="558"/>
      <c r="R497" s="558"/>
      <c r="S497" s="558"/>
      <c r="T497" s="558"/>
      <c r="U497" s="558"/>
      <c r="V497" s="558"/>
      <c r="W497" s="558"/>
      <c r="X497" s="558"/>
      <c r="Y497" s="558"/>
      <c r="Z497" s="558"/>
      <c r="AA497" s="546"/>
      <c r="AB497" s="546"/>
      <c r="AC497" s="546"/>
    </row>
    <row r="498" spans="1:68" ht="14.25" hidden="1" customHeight="1" x14ac:dyDescent="0.25">
      <c r="A498" s="557" t="s">
        <v>139</v>
      </c>
      <c r="B498" s="558"/>
      <c r="C498" s="558"/>
      <c r="D498" s="558"/>
      <c r="E498" s="558"/>
      <c r="F498" s="558"/>
      <c r="G498" s="558"/>
      <c r="H498" s="558"/>
      <c r="I498" s="558"/>
      <c r="J498" s="558"/>
      <c r="K498" s="558"/>
      <c r="L498" s="558"/>
      <c r="M498" s="558"/>
      <c r="N498" s="558"/>
      <c r="O498" s="558"/>
      <c r="P498" s="558"/>
      <c r="Q498" s="558"/>
      <c r="R498" s="558"/>
      <c r="S498" s="558"/>
      <c r="T498" s="558"/>
      <c r="U498" s="558"/>
      <c r="V498" s="558"/>
      <c r="W498" s="558"/>
      <c r="X498" s="558"/>
      <c r="Y498" s="558"/>
      <c r="Z498" s="558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79" t="s">
        <v>765</v>
      </c>
      <c r="Q499" s="565"/>
      <c r="R499" s="565"/>
      <c r="S499" s="565"/>
      <c r="T499" s="566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2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563"/>
      <c r="P500" s="559" t="s">
        <v>71</v>
      </c>
      <c r="Q500" s="560"/>
      <c r="R500" s="560"/>
      <c r="S500" s="560"/>
      <c r="T500" s="560"/>
      <c r="U500" s="560"/>
      <c r="V500" s="561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58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563"/>
      <c r="P501" s="559" t="s">
        <v>71</v>
      </c>
      <c r="Q501" s="560"/>
      <c r="R501" s="560"/>
      <c r="S501" s="560"/>
      <c r="T501" s="560"/>
      <c r="U501" s="560"/>
      <c r="V501" s="561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67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668"/>
      <c r="P502" s="581" t="s">
        <v>767</v>
      </c>
      <c r="Q502" s="582"/>
      <c r="R502" s="582"/>
      <c r="S502" s="582"/>
      <c r="T502" s="582"/>
      <c r="U502" s="582"/>
      <c r="V502" s="583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17960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17970</v>
      </c>
      <c r="Z502" s="37"/>
      <c r="AA502" s="554"/>
      <c r="AB502" s="554"/>
      <c r="AC502" s="554"/>
    </row>
    <row r="503" spans="1:68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668"/>
      <c r="P503" s="581" t="s">
        <v>768</v>
      </c>
      <c r="Q503" s="582"/>
      <c r="R503" s="582"/>
      <c r="S503" s="582"/>
      <c r="T503" s="582"/>
      <c r="U503" s="582"/>
      <c r="V503" s="583"/>
      <c r="W503" s="37" t="s">
        <v>69</v>
      </c>
      <c r="X503" s="553">
        <f>IFERROR(SUM(BM22:BM499),"0")</f>
        <v>18534.72</v>
      </c>
      <c r="Y503" s="553">
        <f>IFERROR(SUM(BN22:BN499),"0")</f>
        <v>18545.04</v>
      </c>
      <c r="Z503" s="37"/>
      <c r="AA503" s="554"/>
      <c r="AB503" s="554"/>
      <c r="AC503" s="554"/>
    </row>
    <row r="504" spans="1:68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668"/>
      <c r="P504" s="581" t="s">
        <v>769</v>
      </c>
      <c r="Q504" s="582"/>
      <c r="R504" s="582"/>
      <c r="S504" s="582"/>
      <c r="T504" s="582"/>
      <c r="U504" s="582"/>
      <c r="V504" s="583"/>
      <c r="W504" s="37" t="s">
        <v>770</v>
      </c>
      <c r="X504" s="38">
        <f>ROUNDUP(SUM(BO22:BO499),0)</f>
        <v>25</v>
      </c>
      <c r="Y504" s="38">
        <f>ROUNDUP(SUM(BP22:BP499),0)</f>
        <v>25</v>
      </c>
      <c r="Z504" s="37"/>
      <c r="AA504" s="554"/>
      <c r="AB504" s="554"/>
      <c r="AC504" s="554"/>
    </row>
    <row r="505" spans="1:68" x14ac:dyDescent="0.2">
      <c r="A505" s="558"/>
      <c r="B505" s="558"/>
      <c r="C505" s="558"/>
      <c r="D505" s="558"/>
      <c r="E505" s="558"/>
      <c r="F505" s="558"/>
      <c r="G505" s="558"/>
      <c r="H505" s="558"/>
      <c r="I505" s="558"/>
      <c r="J505" s="558"/>
      <c r="K505" s="558"/>
      <c r="L505" s="558"/>
      <c r="M505" s="558"/>
      <c r="N505" s="558"/>
      <c r="O505" s="668"/>
      <c r="P505" s="581" t="s">
        <v>771</v>
      </c>
      <c r="Q505" s="582"/>
      <c r="R505" s="582"/>
      <c r="S505" s="582"/>
      <c r="T505" s="582"/>
      <c r="U505" s="582"/>
      <c r="V505" s="583"/>
      <c r="W505" s="37" t="s">
        <v>69</v>
      </c>
      <c r="X505" s="553">
        <f>GrossWeightTotal+PalletQtyTotal*25</f>
        <v>19159.72</v>
      </c>
      <c r="Y505" s="553">
        <f>GrossWeightTotalR+PalletQtyTotalR*25</f>
        <v>19170.04</v>
      </c>
      <c r="Z505" s="37"/>
      <c r="AA505" s="554"/>
      <c r="AB505" s="554"/>
      <c r="AC505" s="554"/>
    </row>
    <row r="506" spans="1:68" x14ac:dyDescent="0.2">
      <c r="A506" s="558"/>
      <c r="B506" s="558"/>
      <c r="C506" s="558"/>
      <c r="D506" s="558"/>
      <c r="E506" s="558"/>
      <c r="F506" s="558"/>
      <c r="G506" s="558"/>
      <c r="H506" s="558"/>
      <c r="I506" s="558"/>
      <c r="J506" s="558"/>
      <c r="K506" s="558"/>
      <c r="L506" s="558"/>
      <c r="M506" s="558"/>
      <c r="N506" s="558"/>
      <c r="O506" s="668"/>
      <c r="P506" s="581" t="s">
        <v>772</v>
      </c>
      <c r="Q506" s="582"/>
      <c r="R506" s="582"/>
      <c r="S506" s="582"/>
      <c r="T506" s="582"/>
      <c r="U506" s="582"/>
      <c r="V506" s="583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1197.3333333333333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1198</v>
      </c>
      <c r="Z506" s="37"/>
      <c r="AA506" s="554"/>
      <c r="AB506" s="554"/>
      <c r="AC506" s="554"/>
    </row>
    <row r="507" spans="1:68" ht="14.25" hidden="1" customHeight="1" x14ac:dyDescent="0.2">
      <c r="A507" s="558"/>
      <c r="B507" s="558"/>
      <c r="C507" s="558"/>
      <c r="D507" s="558"/>
      <c r="E507" s="558"/>
      <c r="F507" s="558"/>
      <c r="G507" s="558"/>
      <c r="H507" s="558"/>
      <c r="I507" s="558"/>
      <c r="J507" s="558"/>
      <c r="K507" s="558"/>
      <c r="L507" s="558"/>
      <c r="M507" s="558"/>
      <c r="N507" s="558"/>
      <c r="O507" s="668"/>
      <c r="P507" s="581" t="s">
        <v>773</v>
      </c>
      <c r="Q507" s="582"/>
      <c r="R507" s="582"/>
      <c r="S507" s="582"/>
      <c r="T507" s="582"/>
      <c r="U507" s="582"/>
      <c r="V507" s="583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26.0565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1" t="s">
        <v>101</v>
      </c>
      <c r="D509" s="653"/>
      <c r="E509" s="653"/>
      <c r="F509" s="653"/>
      <c r="G509" s="653"/>
      <c r="H509" s="580"/>
      <c r="I509" s="571" t="s">
        <v>253</v>
      </c>
      <c r="J509" s="653"/>
      <c r="K509" s="653"/>
      <c r="L509" s="653"/>
      <c r="M509" s="653"/>
      <c r="N509" s="653"/>
      <c r="O509" s="653"/>
      <c r="P509" s="653"/>
      <c r="Q509" s="653"/>
      <c r="R509" s="653"/>
      <c r="S509" s="580"/>
      <c r="T509" s="571" t="s">
        <v>544</v>
      </c>
      <c r="U509" s="580"/>
      <c r="V509" s="571" t="s">
        <v>600</v>
      </c>
      <c r="W509" s="653"/>
      <c r="X509" s="653"/>
      <c r="Y509" s="580"/>
      <c r="Z509" s="548" t="s">
        <v>656</v>
      </c>
      <c r="AA509" s="571" t="s">
        <v>723</v>
      </c>
      <c r="AB509" s="580"/>
      <c r="AC509" s="52"/>
      <c r="AF509" s="549"/>
    </row>
    <row r="510" spans="1:68" ht="14.25" customHeight="1" thickTop="1" x14ac:dyDescent="0.2">
      <c r="A510" s="789" t="s">
        <v>776</v>
      </c>
      <c r="B510" s="571" t="s">
        <v>63</v>
      </c>
      <c r="C510" s="571" t="s">
        <v>102</v>
      </c>
      <c r="D510" s="571" t="s">
        <v>119</v>
      </c>
      <c r="E510" s="571" t="s">
        <v>176</v>
      </c>
      <c r="F510" s="571" t="s">
        <v>196</v>
      </c>
      <c r="G510" s="571" t="s">
        <v>229</v>
      </c>
      <c r="H510" s="571" t="s">
        <v>101</v>
      </c>
      <c r="I510" s="571" t="s">
        <v>254</v>
      </c>
      <c r="J510" s="571" t="s">
        <v>294</v>
      </c>
      <c r="K510" s="571" t="s">
        <v>354</v>
      </c>
      <c r="L510" s="571" t="s">
        <v>400</v>
      </c>
      <c r="M510" s="571" t="s">
        <v>416</v>
      </c>
      <c r="N510" s="549"/>
      <c r="O510" s="571" t="s">
        <v>430</v>
      </c>
      <c r="P510" s="571" t="s">
        <v>440</v>
      </c>
      <c r="Q510" s="571" t="s">
        <v>447</v>
      </c>
      <c r="R510" s="571" t="s">
        <v>452</v>
      </c>
      <c r="S510" s="571" t="s">
        <v>534</v>
      </c>
      <c r="T510" s="571" t="s">
        <v>545</v>
      </c>
      <c r="U510" s="571" t="s">
        <v>580</v>
      </c>
      <c r="V510" s="571" t="s">
        <v>601</v>
      </c>
      <c r="W510" s="571" t="s">
        <v>633</v>
      </c>
      <c r="X510" s="571" t="s">
        <v>648</v>
      </c>
      <c r="Y510" s="571" t="s">
        <v>652</v>
      </c>
      <c r="Z510" s="571" t="s">
        <v>656</v>
      </c>
      <c r="AA510" s="571" t="s">
        <v>723</v>
      </c>
      <c r="AB510" s="571" t="s">
        <v>762</v>
      </c>
      <c r="AC510" s="52"/>
      <c r="AF510" s="549"/>
    </row>
    <row r="511" spans="1:68" ht="13.5" customHeight="1" thickBot="1" x14ac:dyDescent="0.25">
      <c r="A511" s="790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49"/>
      <c r="O511" s="572"/>
      <c r="P511" s="572"/>
      <c r="Q511" s="572"/>
      <c r="R511" s="572"/>
      <c r="S511" s="572"/>
      <c r="T511" s="572"/>
      <c r="U511" s="572"/>
      <c r="V511" s="572"/>
      <c r="W511" s="572"/>
      <c r="X511" s="572"/>
      <c r="Y511" s="572"/>
      <c r="Z511" s="572"/>
      <c r="AA511" s="572"/>
      <c r="AB511" s="572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46">
        <f>IFERROR(Y87*1,"0")+IFERROR(Y88*1,"0")+IFERROR(Y89*1,"0")+IFERROR(Y93*1,"0")+IFERROR(Y94*1,"0")+IFERROR(Y95*1,"0")+IFERROR(Y96*1,"0")</f>
        <v>0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17970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97,33"/>
        <filter val="12 920,00"/>
        <filter val="17 960,00"/>
        <filter val="18 534,72"/>
        <filter val="19 159,72"/>
        <filter val="2 880,00"/>
        <filter val="25"/>
        <filter val="336,00"/>
        <filter val="5 000,00"/>
        <filter val="5 040,00"/>
        <filter val="861,33"/>
      </filters>
    </filterColumn>
    <filterColumn colId="29" showButton="0"/>
    <filterColumn colId="30" showButton="0"/>
  </autoFilter>
  <mergeCells count="896">
    <mergeCell ref="A10:C10"/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D478:E478"/>
    <mergeCell ref="P435:T435"/>
    <mergeCell ref="P291:T291"/>
    <mergeCell ref="D278:E278"/>
    <mergeCell ref="P288:T288"/>
    <mergeCell ref="D163:E163"/>
    <mergeCell ref="Y17:Y18"/>
    <mergeCell ref="D57:E57"/>
    <mergeCell ref="U17:V17"/>
    <mergeCell ref="D471:E471"/>
    <mergeCell ref="A131:Z131"/>
    <mergeCell ref="X17:X18"/>
    <mergeCell ref="P307:T307"/>
    <mergeCell ref="D250:E250"/>
    <mergeCell ref="D110:E110"/>
    <mergeCell ref="D408:E408"/>
    <mergeCell ref="D171:E171"/>
    <mergeCell ref="A320:Z320"/>
    <mergeCell ref="P351:V351"/>
    <mergeCell ref="A176:Z176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P450:V450"/>
    <mergeCell ref="D196:E196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N17:N18"/>
    <mergeCell ref="A58:O59"/>
    <mergeCell ref="D291:E291"/>
    <mergeCell ref="A279:O280"/>
    <mergeCell ref="P149:T149"/>
    <mergeCell ref="D95:E95"/>
    <mergeCell ref="P368:T368"/>
    <mergeCell ref="P408:T408"/>
    <mergeCell ref="A249:Z249"/>
    <mergeCell ref="D293:E293"/>
    <mergeCell ref="D268:E268"/>
    <mergeCell ref="D395:E395"/>
    <mergeCell ref="P449:T449"/>
    <mergeCell ref="P426:V426"/>
    <mergeCell ref="P510:P511"/>
    <mergeCell ref="D336:E336"/>
    <mergeCell ref="R510:R511"/>
    <mergeCell ref="P293:T293"/>
    <mergeCell ref="P501:V501"/>
    <mergeCell ref="A500:O501"/>
    <mergeCell ref="P447:T447"/>
    <mergeCell ref="P372:V372"/>
    <mergeCell ref="P499:T499"/>
    <mergeCell ref="P495:V495"/>
    <mergeCell ref="P496:V496"/>
    <mergeCell ref="A476:Z476"/>
    <mergeCell ref="P201:V201"/>
    <mergeCell ref="P473:T473"/>
    <mergeCell ref="A459:O460"/>
    <mergeCell ref="P471:T471"/>
    <mergeCell ref="Q5:R5"/>
    <mergeCell ref="P370:T370"/>
    <mergeCell ref="D242:E242"/>
    <mergeCell ref="P199:T199"/>
    <mergeCell ref="F17:F18"/>
    <mergeCell ref="P297:T297"/>
    <mergeCell ref="V12:W12"/>
    <mergeCell ref="A8:C8"/>
    <mergeCell ref="A153:Z153"/>
    <mergeCell ref="P383:T383"/>
    <mergeCell ref="A263:O264"/>
    <mergeCell ref="P121:T121"/>
    <mergeCell ref="D29:E29"/>
    <mergeCell ref="P344:T344"/>
    <mergeCell ref="D216:E216"/>
    <mergeCell ref="A134:O135"/>
    <mergeCell ref="P434:T434"/>
    <mergeCell ref="P305:V305"/>
    <mergeCell ref="D244:E244"/>
    <mergeCell ref="P463:T463"/>
    <mergeCell ref="D398:E398"/>
    <mergeCell ref="D454:E454"/>
    <mergeCell ref="D391:E391"/>
    <mergeCell ref="P263:V263"/>
    <mergeCell ref="A126:Z126"/>
    <mergeCell ref="A424:Z424"/>
    <mergeCell ref="D251:E251"/>
    <mergeCell ref="P385:V385"/>
    <mergeCell ref="P216:T216"/>
    <mergeCell ref="P283:T283"/>
    <mergeCell ref="D436:E436"/>
    <mergeCell ref="D434:E434"/>
    <mergeCell ref="D440:E440"/>
    <mergeCell ref="D269:E269"/>
    <mergeCell ref="P150:V150"/>
    <mergeCell ref="D187:E187"/>
    <mergeCell ref="P302:T302"/>
    <mergeCell ref="A191:Z191"/>
    <mergeCell ref="P433:T433"/>
    <mergeCell ref="P262:T262"/>
    <mergeCell ref="P228:T228"/>
    <mergeCell ref="A200:O201"/>
    <mergeCell ref="D458:E458"/>
    <mergeCell ref="A314:Z314"/>
    <mergeCell ref="P239:V239"/>
    <mergeCell ref="A257:Z257"/>
    <mergeCell ref="P439:T439"/>
    <mergeCell ref="A20:Z20"/>
    <mergeCell ref="A125:Z125"/>
    <mergeCell ref="P371:V371"/>
    <mergeCell ref="D252:E252"/>
    <mergeCell ref="P110:T110"/>
    <mergeCell ref="A107:Z107"/>
    <mergeCell ref="A51:Z51"/>
    <mergeCell ref="A83:O84"/>
    <mergeCell ref="P93:T93"/>
    <mergeCell ref="A39:Z39"/>
    <mergeCell ref="A44:O45"/>
    <mergeCell ref="P301:T301"/>
    <mergeCell ref="P255:V255"/>
    <mergeCell ref="A64:O65"/>
    <mergeCell ref="P35:T35"/>
    <mergeCell ref="D254:E254"/>
    <mergeCell ref="P231:V231"/>
    <mergeCell ref="P308:T308"/>
    <mergeCell ref="D433:E433"/>
    <mergeCell ref="D262:E262"/>
    <mergeCell ref="P43:T43"/>
    <mergeCell ref="D328:E328"/>
    <mergeCell ref="P65:V65"/>
    <mergeCell ref="AD17:AF18"/>
    <mergeCell ref="D101:E101"/>
    <mergeCell ref="A430:Z430"/>
    <mergeCell ref="D76:E76"/>
    <mergeCell ref="D392:E392"/>
    <mergeCell ref="D394:E394"/>
    <mergeCell ref="P421:V421"/>
    <mergeCell ref="AA17:AA1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D198:E198"/>
    <mergeCell ref="P52:T52"/>
    <mergeCell ref="P422:V422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253:T253"/>
    <mergeCell ref="D221:E221"/>
    <mergeCell ref="P82:T82"/>
    <mergeCell ref="V11:W11"/>
    <mergeCell ref="P57:T57"/>
    <mergeCell ref="D165:E165"/>
    <mergeCell ref="P75:T75"/>
    <mergeCell ref="P317:T317"/>
    <mergeCell ref="D323:E323"/>
    <mergeCell ref="M17:M18"/>
    <mergeCell ref="P359:T359"/>
    <mergeCell ref="A273:Z273"/>
    <mergeCell ref="A178:O179"/>
    <mergeCell ref="D292:E292"/>
    <mergeCell ref="P123:V123"/>
    <mergeCell ref="P2:W3"/>
    <mergeCell ref="P133:T133"/>
    <mergeCell ref="P127:T127"/>
    <mergeCell ref="P298:T298"/>
    <mergeCell ref="P198:T198"/>
    <mergeCell ref="D437:E437"/>
    <mergeCell ref="P369:T369"/>
    <mergeCell ref="D241:E241"/>
    <mergeCell ref="F510:F511"/>
    <mergeCell ref="P347:T347"/>
    <mergeCell ref="P218:V218"/>
    <mergeCell ref="H510:H511"/>
    <mergeCell ref="A371:O372"/>
    <mergeCell ref="P412:T412"/>
    <mergeCell ref="D228:E228"/>
    <mergeCell ref="P312:V312"/>
    <mergeCell ref="A170:Z170"/>
    <mergeCell ref="D35:E35"/>
    <mergeCell ref="A23:O24"/>
    <mergeCell ref="D10:E10"/>
    <mergeCell ref="F10:G10"/>
    <mergeCell ref="D243:E243"/>
    <mergeCell ref="P349:T349"/>
    <mergeCell ref="P420:T420"/>
    <mergeCell ref="O17:O18"/>
    <mergeCell ref="A248:Z248"/>
    <mergeCell ref="P174:V174"/>
    <mergeCell ref="P350:V350"/>
    <mergeCell ref="P410:V410"/>
    <mergeCell ref="P481:V481"/>
    <mergeCell ref="P102:T102"/>
    <mergeCell ref="P189:V189"/>
    <mergeCell ref="P196:T196"/>
    <mergeCell ref="D177:E177"/>
    <mergeCell ref="P354:T354"/>
    <mergeCell ref="D226:E226"/>
    <mergeCell ref="P183:T183"/>
    <mergeCell ref="D164:E164"/>
    <mergeCell ref="D462:E462"/>
    <mergeCell ref="P62:T62"/>
    <mergeCell ref="D397:E397"/>
    <mergeCell ref="P78:V78"/>
    <mergeCell ref="P376:V376"/>
    <mergeCell ref="P128:T128"/>
    <mergeCell ref="D310:E310"/>
    <mergeCell ref="P61:T61"/>
    <mergeCell ref="D93:E93"/>
    <mergeCell ref="P122:T122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P134:V134"/>
    <mergeCell ref="P97:V97"/>
    <mergeCell ref="P339:V339"/>
    <mergeCell ref="D389:E389"/>
    <mergeCell ref="A220:Z220"/>
    <mergeCell ref="A318:O319"/>
    <mergeCell ref="P114:T114"/>
    <mergeCell ref="P241:T241"/>
    <mergeCell ref="P41:T41"/>
    <mergeCell ref="P483:T483"/>
    <mergeCell ref="D155:E155"/>
    <mergeCell ref="AA510:AA511"/>
    <mergeCell ref="D449:E449"/>
    <mergeCell ref="P284:V284"/>
    <mergeCell ref="P478:T478"/>
    <mergeCell ref="D321:E321"/>
    <mergeCell ref="A510:A511"/>
    <mergeCell ref="A9:C9"/>
    <mergeCell ref="C509:H509"/>
    <mergeCell ref="P348:T348"/>
    <mergeCell ref="Q13:R13"/>
    <mergeCell ref="D22:E22"/>
    <mergeCell ref="P278:T278"/>
    <mergeCell ref="P129:V129"/>
    <mergeCell ref="P101:T101"/>
    <mergeCell ref="D215:E215"/>
    <mergeCell ref="A426:O427"/>
    <mergeCell ref="A255:O256"/>
    <mergeCell ref="A364:O365"/>
    <mergeCell ref="P415:T415"/>
    <mergeCell ref="A168:O169"/>
    <mergeCell ref="D455:E455"/>
    <mergeCell ref="G510:G511"/>
    <mergeCell ref="D457:E457"/>
    <mergeCell ref="P188:T188"/>
    <mergeCell ref="I510:I511"/>
    <mergeCell ref="A467:Z467"/>
    <mergeCell ref="A296:Z296"/>
    <mergeCell ref="A461:Z461"/>
    <mergeCell ref="D288:E288"/>
    <mergeCell ref="P488:T488"/>
    <mergeCell ref="D225:E225"/>
    <mergeCell ref="A399:O400"/>
    <mergeCell ref="I509:S509"/>
    <mergeCell ref="D223:E223"/>
    <mergeCell ref="A141:Z141"/>
    <mergeCell ref="A144:O145"/>
    <mergeCell ref="P502:V502"/>
    <mergeCell ref="S510:S511"/>
    <mergeCell ref="U510:U511"/>
    <mergeCell ref="P484:T484"/>
    <mergeCell ref="D483:E483"/>
    <mergeCell ref="A362:Z362"/>
    <mergeCell ref="D237:E237"/>
    <mergeCell ref="P285:V285"/>
    <mergeCell ref="T510:T511"/>
    <mergeCell ref="P393:T393"/>
    <mergeCell ref="V510:V511"/>
    <mergeCell ref="D374:E374"/>
    <mergeCell ref="D203:E203"/>
    <mergeCell ref="A186:Z186"/>
    <mergeCell ref="P330:T330"/>
    <mergeCell ref="P159:T159"/>
    <mergeCell ref="D438:E438"/>
    <mergeCell ref="H5:M5"/>
    <mergeCell ref="A154:Z154"/>
    <mergeCell ref="A214:Z214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D143:E143"/>
    <mergeCell ref="A85:Z85"/>
    <mergeCell ref="P398:T398"/>
    <mergeCell ref="A384:O385"/>
    <mergeCell ref="D368:E368"/>
    <mergeCell ref="P227:T227"/>
    <mergeCell ref="P177:T177"/>
    <mergeCell ref="P226:T226"/>
    <mergeCell ref="A294:O295"/>
    <mergeCell ref="P335:T335"/>
    <mergeCell ref="P269:T269"/>
    <mergeCell ref="D207:E207"/>
    <mergeCell ref="V6:W9"/>
    <mergeCell ref="D199:E199"/>
    <mergeCell ref="P234:V234"/>
    <mergeCell ref="P109:T109"/>
    <mergeCell ref="D435:E435"/>
    <mergeCell ref="A404:O405"/>
    <mergeCell ref="D413:E413"/>
    <mergeCell ref="P345:T345"/>
    <mergeCell ref="D484:E484"/>
    <mergeCell ref="P274:T274"/>
    <mergeCell ref="P222:T222"/>
    <mergeCell ref="P193:T193"/>
    <mergeCell ref="P22:T22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D383:E383"/>
    <mergeCell ref="P164:T164"/>
    <mergeCell ref="H10:M10"/>
    <mergeCell ref="A377:Z377"/>
    <mergeCell ref="AC17:AC18"/>
    <mergeCell ref="A409:O410"/>
    <mergeCell ref="P108:T108"/>
    <mergeCell ref="P472:T472"/>
    <mergeCell ref="D393:E393"/>
    <mergeCell ref="D89:E89"/>
    <mergeCell ref="A72:Z72"/>
    <mergeCell ref="P254:T254"/>
    <mergeCell ref="P445:V445"/>
    <mergeCell ref="P251:T251"/>
    <mergeCell ref="P343:T343"/>
    <mergeCell ref="D420:E420"/>
    <mergeCell ref="D128:E128"/>
    <mergeCell ref="Z17:Z18"/>
    <mergeCell ref="AB17:AB18"/>
    <mergeCell ref="A13:M13"/>
    <mergeCell ref="A230:O231"/>
    <mergeCell ref="D87:E87"/>
    <mergeCell ref="P79:V79"/>
    <mergeCell ref="A367:Z367"/>
    <mergeCell ref="P115:T115"/>
    <mergeCell ref="A40:Z40"/>
    <mergeCell ref="D489:E489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P233:T233"/>
    <mergeCell ref="D347:E347"/>
    <mergeCell ref="D114:E114"/>
    <mergeCell ref="D412:E412"/>
    <mergeCell ref="P143:T143"/>
    <mergeCell ref="A129:O130"/>
    <mergeCell ref="P441:T441"/>
    <mergeCell ref="D349:E349"/>
    <mergeCell ref="P157:V157"/>
    <mergeCell ref="P384:V384"/>
    <mergeCell ref="P213:V213"/>
    <mergeCell ref="A38:Z38"/>
    <mergeCell ref="P207:T207"/>
    <mergeCell ref="P299:T299"/>
    <mergeCell ref="A498:Z49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326:V326"/>
    <mergeCell ref="D138:E138"/>
    <mergeCell ref="H17:H18"/>
    <mergeCell ref="P26:T26"/>
    <mergeCell ref="P324:T324"/>
    <mergeCell ref="D463:E463"/>
    <mergeCell ref="A270:O271"/>
    <mergeCell ref="P27:T27"/>
    <mergeCell ref="P15:T16"/>
    <mergeCell ref="D162:E162"/>
    <mergeCell ref="P210:T210"/>
    <mergeCell ref="P507:V507"/>
    <mergeCell ref="A92:Z92"/>
    <mergeCell ref="P338:V338"/>
    <mergeCell ref="P71:V71"/>
    <mergeCell ref="P313:V313"/>
    <mergeCell ref="P444:V444"/>
    <mergeCell ref="P500:V500"/>
    <mergeCell ref="P58:V58"/>
    <mergeCell ref="P275:V275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D456:E456"/>
    <mergeCell ref="A325:O326"/>
    <mergeCell ref="D116:E116"/>
    <mergeCell ref="D414:E414"/>
    <mergeCell ref="A275:O276"/>
    <mergeCell ref="T5:U5"/>
    <mergeCell ref="P76:T76"/>
    <mergeCell ref="V5:W5"/>
    <mergeCell ref="P374:T374"/>
    <mergeCell ref="P203:T203"/>
    <mergeCell ref="D488:E488"/>
    <mergeCell ref="P294:V294"/>
    <mergeCell ref="D233:E233"/>
    <mergeCell ref="P212:V212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12:M12"/>
    <mergeCell ref="P355:V355"/>
    <mergeCell ref="A180:Z180"/>
    <mergeCell ref="A411:Z411"/>
    <mergeCell ref="D343:E343"/>
    <mergeCell ref="A482:Z482"/>
    <mergeCell ref="P397:T397"/>
    <mergeCell ref="A240:Z240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D345:E345"/>
    <mergeCell ref="P138:T138"/>
    <mergeCell ref="P318:V318"/>
    <mergeCell ref="P256:V256"/>
    <mergeCell ref="P84:V84"/>
    <mergeCell ref="D43:E43"/>
    <mergeCell ref="A272:Z272"/>
    <mergeCell ref="A406:Z406"/>
    <mergeCell ref="A5:C5"/>
    <mergeCell ref="A492:Z492"/>
    <mergeCell ref="P64:V64"/>
    <mergeCell ref="P135:V135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P380:V380"/>
    <mergeCell ref="P137:T137"/>
    <mergeCell ref="D9:E9"/>
    <mergeCell ref="P197:T197"/>
    <mergeCell ref="F9:G9"/>
    <mergeCell ref="P53:T53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115:E115"/>
    <mergeCell ref="D311:E311"/>
    <mergeCell ref="P55:T55"/>
    <mergeCell ref="P182:T182"/>
    <mergeCell ref="Q12:R12"/>
    <mergeCell ref="D261:E261"/>
    <mergeCell ref="D390:E390"/>
    <mergeCell ref="D167:E167"/>
    <mergeCell ref="P289:T289"/>
    <mergeCell ref="D403:E403"/>
    <mergeCell ref="D161:E161"/>
    <mergeCell ref="P238:V238"/>
    <mergeCell ref="P68:T68"/>
    <mergeCell ref="D147:E147"/>
    <mergeCell ref="A312:O313"/>
    <mergeCell ref="Q9:R9"/>
    <mergeCell ref="A113:Z113"/>
    <mergeCell ref="P49:V4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353:T353"/>
    <mergeCell ref="A265:Z265"/>
    <mergeCell ref="P303:T303"/>
    <mergeCell ref="P132:T132"/>
    <mergeCell ref="A357:Z357"/>
    <mergeCell ref="D63:E63"/>
    <mergeCell ref="D330:E330"/>
    <mergeCell ref="P304:V304"/>
    <mergeCell ref="D96:E96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D52:E52"/>
    <mergeCell ref="D27:E27"/>
    <mergeCell ref="A338:O339"/>
    <mergeCell ref="P208:T208"/>
    <mergeCell ref="D396:E396"/>
    <mergeCell ref="D137:E137"/>
    <mergeCell ref="P124:V124"/>
    <mergeCell ref="P360:V360"/>
    <mergeCell ref="A217:O218"/>
    <mergeCell ref="P151:V151"/>
    <mergeCell ref="P31:T31"/>
    <mergeCell ref="P329:T329"/>
    <mergeCell ref="G17:G18"/>
    <mergeCell ref="P184:V184"/>
    <mergeCell ref="AA509:AB509"/>
    <mergeCell ref="D77:E77"/>
    <mergeCell ref="P187:T187"/>
    <mergeCell ref="D108:E108"/>
    <mergeCell ref="A111:O112"/>
    <mergeCell ref="D369:E369"/>
    <mergeCell ref="A304:O305"/>
    <mergeCell ref="P223:T223"/>
    <mergeCell ref="P494:T494"/>
    <mergeCell ref="A480:O481"/>
    <mergeCell ref="A495:O496"/>
    <mergeCell ref="P491:V491"/>
    <mergeCell ref="P493:T493"/>
    <mergeCell ref="P486:V486"/>
    <mergeCell ref="A502:O507"/>
    <mergeCell ref="P489:T489"/>
    <mergeCell ref="P87:T87"/>
    <mergeCell ref="D335:E335"/>
    <mergeCell ref="A375:O376"/>
    <mergeCell ref="P245:T245"/>
    <mergeCell ref="D188:E188"/>
    <mergeCell ref="P224:T224"/>
    <mergeCell ref="P322:T322"/>
    <mergeCell ref="P260:T260"/>
    <mergeCell ref="D1:F1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A468:Z468"/>
    <mergeCell ref="P268:T268"/>
    <mergeCell ref="D211:E211"/>
    <mergeCell ref="P130:V130"/>
    <mergeCell ref="P190:V190"/>
    <mergeCell ref="C510:C511"/>
    <mergeCell ref="E510:E511"/>
    <mergeCell ref="P479:T479"/>
    <mergeCell ref="D229:E229"/>
    <mergeCell ref="K510:K511"/>
    <mergeCell ref="M510:M511"/>
    <mergeCell ref="J510:J511"/>
    <mergeCell ref="L510:L511"/>
    <mergeCell ref="P211:T211"/>
    <mergeCell ref="Y510:Y511"/>
    <mergeCell ref="P148:T148"/>
    <mergeCell ref="D69:E69"/>
    <mergeCell ref="P175:V175"/>
    <mergeCell ref="P54:T54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P337:T337"/>
    <mergeCell ref="B510:B511"/>
    <mergeCell ref="P480:V480"/>
    <mergeCell ref="P280:V280"/>
    <mergeCell ref="D510:D511"/>
    <mergeCell ref="H1:Q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P413:T413"/>
    <mergeCell ref="P242:T242"/>
    <mergeCell ref="D353:E353"/>
    <mergeCell ref="D30:E30"/>
    <mergeCell ref="D67:E67"/>
    <mergeCell ref="D5:E5"/>
    <mergeCell ref="D303:E303"/>
    <mergeCell ref="A238:O239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P98:V98"/>
    <mergeCell ref="D94:E94"/>
    <mergeCell ref="P259:T259"/>
    <mergeCell ref="D209:E209"/>
    <mergeCell ref="A282:Z282"/>
    <mergeCell ref="P464:T464"/>
    <mergeCell ref="P166:T166"/>
    <mergeCell ref="P103:T103"/>
    <mergeCell ref="P59:V59"/>
    <mergeCell ref="P56:T56"/>
    <mergeCell ref="A266:Z266"/>
    <mergeCell ref="P235:V235"/>
    <mergeCell ref="A34:Z34"/>
    <mergeCell ref="P315:T315"/>
    <mergeCell ref="D160:E160"/>
    <mergeCell ref="P139:V139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P394:T394"/>
    <mergeCell ref="A380:O381"/>
    <mergeCell ref="D315:E315"/>
    <mergeCell ref="D442:E442"/>
    <mergeCell ref="A184:O185"/>
    <mergeCell ref="D302:E302"/>
    <mergeCell ref="P173:T173"/>
    <mergeCell ref="P29:T29"/>
    <mergeCell ref="A97:O98"/>
    <mergeCell ref="D81:E81"/>
    <mergeCell ref="P94:T94"/>
    <mergeCell ref="P458:T458"/>
    <mergeCell ref="D379:E379"/>
    <mergeCell ref="D208:E208"/>
    <mergeCell ref="D8:M8"/>
    <mergeCell ref="P485:V485"/>
    <mergeCell ref="D493:E493"/>
    <mergeCell ref="V10:W10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W17:W18"/>
    <mergeCell ref="P90:V90"/>
    <mergeCell ref="A86:Z86"/>
    <mergeCell ref="P332:V332"/>
    <mergeCell ref="A331:O332"/>
    <mergeCell ref="P459:V459"/>
    <mergeCell ref="P217:V217"/>
    <mergeCell ref="P325:V325"/>
    <mergeCell ref="D300:E300"/>
    <mergeCell ref="D479:E479"/>
    <mergeCell ref="P506:V506"/>
    <mergeCell ref="A60:Z60"/>
    <mergeCell ref="D494:E494"/>
    <mergeCell ref="P252:T252"/>
    <mergeCell ref="P81:T81"/>
    <mergeCell ref="D195:E195"/>
    <mergeCell ref="P379:T379"/>
    <mergeCell ref="P503:V503"/>
    <mergeCell ref="P279:V279"/>
    <mergeCell ref="P237:T237"/>
    <mergeCell ref="A474:O475"/>
    <mergeCell ref="D74:E74"/>
    <mergeCell ref="D68:E68"/>
    <mergeCell ref="D132:E132"/>
    <mergeCell ref="P89:T89"/>
    <mergeCell ref="P309:T309"/>
    <mergeCell ref="P505:V505"/>
    <mergeCell ref="D172:E172"/>
    <mergeCell ref="A156:O157"/>
    <mergeCell ref="P88:T88"/>
    <mergeCell ref="A444:O445"/>
    <mergeCell ref="P244:T244"/>
    <mergeCell ref="P73:T73"/>
    <mergeCell ref="P437:T437"/>
    <mergeCell ref="R1:T1"/>
    <mergeCell ref="P28:T28"/>
    <mergeCell ref="P392:T392"/>
    <mergeCell ref="P221:T221"/>
    <mergeCell ref="D307:E307"/>
    <mergeCell ref="P215:T215"/>
    <mergeCell ref="P457:T457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P328:T328"/>
    <mergeCell ref="A80:Z80"/>
    <mergeCell ref="P455:T455"/>
    <mergeCell ref="D205:E205"/>
    <mergeCell ref="D363:E363"/>
    <mergeCell ref="P172:T172"/>
    <mergeCell ref="T509:U509"/>
    <mergeCell ref="P504:V504"/>
    <mergeCell ref="P466:V466"/>
    <mergeCell ref="D473:E473"/>
    <mergeCell ref="D472:E472"/>
    <mergeCell ref="A352:Z352"/>
    <mergeCell ref="P451:V451"/>
    <mergeCell ref="P105:V105"/>
    <mergeCell ref="A150:O151"/>
    <mergeCell ref="D299:E299"/>
    <mergeCell ref="D370:E370"/>
    <mergeCell ref="P405:V405"/>
    <mergeCell ref="A401:Z401"/>
    <mergeCell ref="D222:E222"/>
    <mergeCell ref="P346:T346"/>
    <mergeCell ref="A105:O106"/>
    <mergeCell ref="D227:E227"/>
    <mergeCell ref="P321:T321"/>
    <mergeCell ref="D149:E149"/>
    <mergeCell ref="P470:T470"/>
    <mergeCell ref="D447:E447"/>
    <mergeCell ref="P118:V118"/>
    <mergeCell ref="P416:V416"/>
    <mergeCell ref="A450:O451"/>
    <mergeCell ref="D159:E159"/>
    <mergeCell ref="A232:Z232"/>
    <mergeCell ref="A469:Z469"/>
    <mergeCell ref="P336:T33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2025-09-12T10:57:12Z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