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09,25\09,09,25 ПОКОМ КИ филиалы\"/>
    </mc:Choice>
  </mc:AlternateContent>
  <xr:revisionPtr revIDLastSave="0" documentId="13_ncr:1_{4A0645FF-8E4E-4089-B3C6-C441364322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Sheet!$A$3:$AO$95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6" i="1"/>
  <c r="T5" i="1" l="1"/>
  <c r="X7" i="1" l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6" i="1"/>
  <c r="Y5" i="1"/>
  <c r="X5" i="1" l="1"/>
  <c r="AP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6" i="1"/>
  <c r="W5" i="1" s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6" i="1"/>
  <c r="M95" i="1" l="1"/>
  <c r="U95" i="1" s="1"/>
  <c r="L95" i="1"/>
  <c r="M94" i="1"/>
  <c r="U94" i="1" s="1"/>
  <c r="V94" i="1" s="1"/>
  <c r="L94" i="1"/>
  <c r="M93" i="1"/>
  <c r="U93" i="1" s="1"/>
  <c r="L93" i="1"/>
  <c r="M92" i="1"/>
  <c r="U92" i="1" s="1"/>
  <c r="V92" i="1" s="1"/>
  <c r="L92" i="1"/>
  <c r="M91" i="1"/>
  <c r="U91" i="1" s="1"/>
  <c r="L91" i="1"/>
  <c r="M90" i="1"/>
  <c r="U90" i="1" s="1"/>
  <c r="V90" i="1" s="1"/>
  <c r="L90" i="1"/>
  <c r="M89" i="1"/>
  <c r="U89" i="1" s="1"/>
  <c r="L89" i="1"/>
  <c r="M88" i="1"/>
  <c r="U88" i="1" s="1"/>
  <c r="L88" i="1"/>
  <c r="M87" i="1"/>
  <c r="U87" i="1" s="1"/>
  <c r="V87" i="1" s="1"/>
  <c r="L87" i="1"/>
  <c r="M86" i="1"/>
  <c r="U86" i="1" s="1"/>
  <c r="V86" i="1" s="1"/>
  <c r="L86" i="1"/>
  <c r="M85" i="1"/>
  <c r="U85" i="1" s="1"/>
  <c r="L85" i="1"/>
  <c r="M84" i="1"/>
  <c r="U84" i="1" s="1"/>
  <c r="L84" i="1"/>
  <c r="M83" i="1"/>
  <c r="U83" i="1" s="1"/>
  <c r="L83" i="1"/>
  <c r="M82" i="1"/>
  <c r="U82" i="1" s="1"/>
  <c r="L82" i="1"/>
  <c r="M81" i="1"/>
  <c r="U81" i="1" s="1"/>
  <c r="L81" i="1"/>
  <c r="M80" i="1"/>
  <c r="U80" i="1" s="1"/>
  <c r="AC80" i="1" s="1"/>
  <c r="L80" i="1"/>
  <c r="M79" i="1"/>
  <c r="U79" i="1" s="1"/>
  <c r="L79" i="1"/>
  <c r="M78" i="1"/>
  <c r="U78" i="1" s="1"/>
  <c r="AC78" i="1" s="1"/>
  <c r="L78" i="1"/>
  <c r="M77" i="1"/>
  <c r="U77" i="1" s="1"/>
  <c r="AC77" i="1" s="1"/>
  <c r="L77" i="1"/>
  <c r="M76" i="1"/>
  <c r="U76" i="1" s="1"/>
  <c r="L76" i="1"/>
  <c r="M75" i="1"/>
  <c r="U75" i="1" s="1"/>
  <c r="V75" i="1" s="1"/>
  <c r="L75" i="1"/>
  <c r="M74" i="1"/>
  <c r="U74" i="1" s="1"/>
  <c r="AC74" i="1" s="1"/>
  <c r="L74" i="1"/>
  <c r="M73" i="1"/>
  <c r="U73" i="1" s="1"/>
  <c r="AC73" i="1" s="1"/>
  <c r="L73" i="1"/>
  <c r="M72" i="1"/>
  <c r="U72" i="1" s="1"/>
  <c r="L72" i="1"/>
  <c r="M71" i="1"/>
  <c r="U71" i="1" s="1"/>
  <c r="L71" i="1"/>
  <c r="M70" i="1"/>
  <c r="U70" i="1" s="1"/>
  <c r="L70" i="1"/>
  <c r="M69" i="1"/>
  <c r="U69" i="1" s="1"/>
  <c r="L69" i="1"/>
  <c r="M68" i="1"/>
  <c r="U68" i="1" s="1"/>
  <c r="AC68" i="1" s="1"/>
  <c r="L68" i="1"/>
  <c r="M67" i="1"/>
  <c r="U67" i="1" s="1"/>
  <c r="AC67" i="1" s="1"/>
  <c r="L67" i="1"/>
  <c r="M66" i="1"/>
  <c r="U66" i="1" s="1"/>
  <c r="L66" i="1"/>
  <c r="M65" i="1"/>
  <c r="U65" i="1" s="1"/>
  <c r="AC65" i="1" s="1"/>
  <c r="L65" i="1"/>
  <c r="M64" i="1"/>
  <c r="U64" i="1" s="1"/>
  <c r="L64" i="1"/>
  <c r="M63" i="1"/>
  <c r="U63" i="1" s="1"/>
  <c r="V63" i="1" s="1"/>
  <c r="L63" i="1"/>
  <c r="M62" i="1"/>
  <c r="U62" i="1" s="1"/>
  <c r="L62" i="1"/>
  <c r="M61" i="1"/>
  <c r="U61" i="1" s="1"/>
  <c r="L61" i="1"/>
  <c r="M60" i="1"/>
  <c r="U60" i="1" s="1"/>
  <c r="V60" i="1" s="1"/>
  <c r="L60" i="1"/>
  <c r="M59" i="1"/>
  <c r="U59" i="1" s="1"/>
  <c r="L59" i="1"/>
  <c r="M58" i="1"/>
  <c r="U58" i="1" s="1"/>
  <c r="V58" i="1" s="1"/>
  <c r="L58" i="1"/>
  <c r="M57" i="1"/>
  <c r="U57" i="1" s="1"/>
  <c r="L57" i="1"/>
  <c r="E56" i="1"/>
  <c r="M56" i="1" s="1"/>
  <c r="U56" i="1" s="1"/>
  <c r="M55" i="1"/>
  <c r="U55" i="1" s="1"/>
  <c r="L55" i="1"/>
  <c r="M54" i="1"/>
  <c r="U54" i="1" s="1"/>
  <c r="AC54" i="1" s="1"/>
  <c r="L54" i="1"/>
  <c r="M53" i="1"/>
  <c r="U53" i="1" s="1"/>
  <c r="AC53" i="1" s="1"/>
  <c r="L53" i="1"/>
  <c r="M52" i="1"/>
  <c r="U52" i="1" s="1"/>
  <c r="AC52" i="1" s="1"/>
  <c r="L52" i="1"/>
  <c r="M51" i="1"/>
  <c r="U51" i="1" s="1"/>
  <c r="V51" i="1" s="1"/>
  <c r="L51" i="1"/>
  <c r="M50" i="1"/>
  <c r="U50" i="1" s="1"/>
  <c r="L50" i="1"/>
  <c r="M49" i="1"/>
  <c r="U49" i="1" s="1"/>
  <c r="V49" i="1" s="1"/>
  <c r="L49" i="1"/>
  <c r="M48" i="1"/>
  <c r="U48" i="1" s="1"/>
  <c r="AC48" i="1" s="1"/>
  <c r="L48" i="1"/>
  <c r="M47" i="1"/>
  <c r="U47" i="1" s="1"/>
  <c r="L47" i="1"/>
  <c r="M46" i="1"/>
  <c r="U46" i="1" s="1"/>
  <c r="L46" i="1"/>
  <c r="M45" i="1"/>
  <c r="U45" i="1" s="1"/>
  <c r="V45" i="1" s="1"/>
  <c r="L45" i="1"/>
  <c r="M44" i="1"/>
  <c r="U44" i="1" s="1"/>
  <c r="V44" i="1" s="1"/>
  <c r="L44" i="1"/>
  <c r="M43" i="1"/>
  <c r="U43" i="1" s="1"/>
  <c r="L43" i="1"/>
  <c r="M42" i="1"/>
  <c r="U42" i="1" s="1"/>
  <c r="L42" i="1"/>
  <c r="M41" i="1"/>
  <c r="U41" i="1" s="1"/>
  <c r="V41" i="1" s="1"/>
  <c r="L41" i="1"/>
  <c r="M40" i="1"/>
  <c r="U40" i="1" s="1"/>
  <c r="V40" i="1" s="1"/>
  <c r="L40" i="1"/>
  <c r="M39" i="1"/>
  <c r="U39" i="1" s="1"/>
  <c r="V39" i="1" s="1"/>
  <c r="L39" i="1"/>
  <c r="M38" i="1"/>
  <c r="U38" i="1" s="1"/>
  <c r="L38" i="1"/>
  <c r="M37" i="1"/>
  <c r="U37" i="1" s="1"/>
  <c r="AC37" i="1" s="1"/>
  <c r="L37" i="1"/>
  <c r="M36" i="1"/>
  <c r="U36" i="1" s="1"/>
  <c r="AC36" i="1" s="1"/>
  <c r="L36" i="1"/>
  <c r="M35" i="1"/>
  <c r="U35" i="1" s="1"/>
  <c r="AC35" i="1" s="1"/>
  <c r="L35" i="1"/>
  <c r="M34" i="1"/>
  <c r="U34" i="1" s="1"/>
  <c r="AC34" i="1" s="1"/>
  <c r="L34" i="1"/>
  <c r="M33" i="1"/>
  <c r="U33" i="1" s="1"/>
  <c r="V33" i="1" s="1"/>
  <c r="L33" i="1"/>
  <c r="M32" i="1"/>
  <c r="U32" i="1" s="1"/>
  <c r="L32" i="1"/>
  <c r="M31" i="1"/>
  <c r="U31" i="1" s="1"/>
  <c r="L31" i="1"/>
  <c r="M30" i="1"/>
  <c r="U30" i="1" s="1"/>
  <c r="L30" i="1"/>
  <c r="M29" i="1"/>
  <c r="U29" i="1" s="1"/>
  <c r="L29" i="1"/>
  <c r="M28" i="1"/>
  <c r="U28" i="1" s="1"/>
  <c r="AC28" i="1" s="1"/>
  <c r="L28" i="1"/>
  <c r="M27" i="1"/>
  <c r="U27" i="1" s="1"/>
  <c r="L27" i="1"/>
  <c r="M26" i="1"/>
  <c r="U26" i="1" s="1"/>
  <c r="L26" i="1"/>
  <c r="M25" i="1"/>
  <c r="U25" i="1" s="1"/>
  <c r="AC25" i="1" s="1"/>
  <c r="L25" i="1"/>
  <c r="M24" i="1"/>
  <c r="U24" i="1" s="1"/>
  <c r="AC24" i="1" s="1"/>
  <c r="L24" i="1"/>
  <c r="M23" i="1"/>
  <c r="U23" i="1" s="1"/>
  <c r="AC23" i="1" s="1"/>
  <c r="L23" i="1"/>
  <c r="M22" i="1"/>
  <c r="U22" i="1" s="1"/>
  <c r="AC22" i="1" s="1"/>
  <c r="L22" i="1"/>
  <c r="M21" i="1"/>
  <c r="U21" i="1" s="1"/>
  <c r="L21" i="1"/>
  <c r="M20" i="1"/>
  <c r="U20" i="1" s="1"/>
  <c r="L20" i="1"/>
  <c r="M19" i="1"/>
  <c r="U19" i="1" s="1"/>
  <c r="V19" i="1" s="1"/>
  <c r="L19" i="1"/>
  <c r="M18" i="1"/>
  <c r="U18" i="1" s="1"/>
  <c r="L18" i="1"/>
  <c r="M17" i="1"/>
  <c r="U17" i="1" s="1"/>
  <c r="V17" i="1" s="1"/>
  <c r="L17" i="1"/>
  <c r="M16" i="1"/>
  <c r="U16" i="1" s="1"/>
  <c r="V16" i="1" s="1"/>
  <c r="L16" i="1"/>
  <c r="M15" i="1"/>
  <c r="U15" i="1" s="1"/>
  <c r="L15" i="1"/>
  <c r="M14" i="1"/>
  <c r="U14" i="1" s="1"/>
  <c r="AC14" i="1" s="1"/>
  <c r="L14" i="1"/>
  <c r="M13" i="1"/>
  <c r="U13" i="1" s="1"/>
  <c r="L13" i="1"/>
  <c r="M12" i="1"/>
  <c r="U12" i="1" s="1"/>
  <c r="AC12" i="1" s="1"/>
  <c r="L12" i="1"/>
  <c r="M11" i="1"/>
  <c r="U11" i="1" s="1"/>
  <c r="AC11" i="1" s="1"/>
  <c r="L11" i="1"/>
  <c r="M10" i="1"/>
  <c r="U10" i="1" s="1"/>
  <c r="AC10" i="1" s="1"/>
  <c r="L10" i="1"/>
  <c r="M9" i="1"/>
  <c r="U9" i="1" s="1"/>
  <c r="L9" i="1"/>
  <c r="M8" i="1"/>
  <c r="U8" i="1" s="1"/>
  <c r="AC8" i="1" s="1"/>
  <c r="L8" i="1"/>
  <c r="M7" i="1"/>
  <c r="U7" i="1" s="1"/>
  <c r="AC7" i="1" s="1"/>
  <c r="L7" i="1"/>
  <c r="M6" i="1"/>
  <c r="U6" i="1" s="1"/>
  <c r="L6" i="1"/>
  <c r="AM5" i="1"/>
  <c r="AL5" i="1"/>
  <c r="AK5" i="1"/>
  <c r="AJ5" i="1"/>
  <c r="AI5" i="1"/>
  <c r="AH5" i="1"/>
  <c r="AG5" i="1"/>
  <c r="AF5" i="1"/>
  <c r="AE5" i="1"/>
  <c r="AD5" i="1"/>
  <c r="Z5" i="1"/>
  <c r="S5" i="1"/>
  <c r="R5" i="1"/>
  <c r="Q5" i="1"/>
  <c r="P5" i="1"/>
  <c r="O5" i="1"/>
  <c r="N5" i="1"/>
  <c r="K5" i="1"/>
  <c r="F5" i="1"/>
  <c r="V73" i="1" l="1"/>
  <c r="V23" i="1"/>
  <c r="V12" i="1"/>
  <c r="V82" i="1"/>
  <c r="V52" i="1"/>
  <c r="E5" i="1"/>
  <c r="V22" i="1"/>
  <c r="V10" i="1"/>
  <c r="V54" i="1"/>
  <c r="V24" i="1"/>
  <c r="V67" i="1"/>
  <c r="V77" i="1"/>
  <c r="AC9" i="1"/>
  <c r="V9" i="1"/>
  <c r="AC21" i="1"/>
  <c r="V21" i="1"/>
  <c r="V46" i="1"/>
  <c r="AC51" i="1"/>
  <c r="AC79" i="1"/>
  <c r="V84" i="1"/>
  <c r="V88" i="1"/>
  <c r="V89" i="1"/>
  <c r="V93" i="1"/>
  <c r="V43" i="1"/>
  <c r="AC13" i="1"/>
  <c r="V18" i="1"/>
  <c r="AC27" i="1"/>
  <c r="V27" i="1"/>
  <c r="V38" i="1"/>
  <c r="V42" i="1"/>
  <c r="AC55" i="1"/>
  <c r="AC75" i="1"/>
  <c r="AC76" i="1"/>
  <c r="V83" i="1"/>
  <c r="V91" i="1"/>
  <c r="V8" i="1"/>
  <c r="V36" i="1"/>
  <c r="V11" i="1"/>
  <c r="V35" i="1"/>
  <c r="V53" i="1"/>
  <c r="V57" i="1"/>
  <c r="V61" i="1"/>
  <c r="V69" i="1"/>
  <c r="V74" i="1"/>
  <c r="L56" i="1"/>
  <c r="L5" i="1" s="1"/>
  <c r="AC16" i="1"/>
  <c r="AC20" i="1"/>
  <c r="AC40" i="1"/>
  <c r="AC44" i="1"/>
  <c r="AC49" i="1"/>
  <c r="AC70" i="1"/>
  <c r="AC82" i="1"/>
  <c r="AC86" i="1"/>
  <c r="AC90" i="1"/>
  <c r="AC94" i="1"/>
  <c r="AC59" i="1"/>
  <c r="AC63" i="1"/>
  <c r="AC18" i="1"/>
  <c r="AC38" i="1"/>
  <c r="AC42" i="1"/>
  <c r="AC46" i="1"/>
  <c r="AC57" i="1"/>
  <c r="AC61" i="1"/>
  <c r="AC66" i="1"/>
  <c r="AC72" i="1"/>
  <c r="AC84" i="1"/>
  <c r="AC88" i="1"/>
  <c r="AC92" i="1"/>
  <c r="AC6" i="1"/>
  <c r="U5" i="1"/>
  <c r="AC32" i="1"/>
  <c r="M5" i="1"/>
  <c r="AC15" i="1"/>
  <c r="AC17" i="1"/>
  <c r="AC19" i="1"/>
  <c r="AC26" i="1"/>
  <c r="AC29" i="1"/>
  <c r="AC30" i="1"/>
  <c r="AC33" i="1"/>
  <c r="AC56" i="1"/>
  <c r="AC31" i="1"/>
  <c r="AC39" i="1"/>
  <c r="AC41" i="1"/>
  <c r="AC43" i="1"/>
  <c r="AC45" i="1"/>
  <c r="AC47" i="1"/>
  <c r="AC50" i="1"/>
  <c r="AC58" i="1"/>
  <c r="AC60" i="1"/>
  <c r="AC62" i="1"/>
  <c r="AC64" i="1"/>
  <c r="AC69" i="1"/>
  <c r="AC71" i="1"/>
  <c r="AC81" i="1"/>
  <c r="AC83" i="1"/>
  <c r="AC85" i="1"/>
  <c r="AC87" i="1"/>
  <c r="AC89" i="1"/>
  <c r="AC91" i="1"/>
  <c r="AC93" i="1"/>
  <c r="AC95" i="1"/>
  <c r="V5" i="1" l="1"/>
  <c r="AO5" i="1"/>
</calcChain>
</file>

<file path=xl/sharedStrings.xml><?xml version="1.0" encoding="utf-8"?>
<sst xmlns="http://schemas.openxmlformats.org/spreadsheetml/2006/main" count="391" uniqueCount="163">
  <si>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</si>
  <si>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</si>
  <si>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</si>
  <si>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</si>
  <si>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</si>
  <si>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</si>
  <si>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</si>
  <si>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</si>
  <si>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</si>
  <si>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</si>
  <si>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</si>
  <si>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</si>
  <si>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</si>
  <si>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</si>
  <si>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</si>
  <si>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</si>
  <si>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</si>
  <si>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</si>
  <si>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</si>
  <si>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</si>
  <si>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</si>
  <si>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</si>
  <si>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</si>
  <si>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</si>
  <si>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Бутырин(06,09)</t>
  </si>
  <si>
    <t>06,09,(1)</t>
  </si>
  <si>
    <t>06,09,(2)</t>
  </si>
  <si>
    <t>08,09,(1)</t>
  </si>
  <si>
    <t>08,09,(2)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</si>
  <si>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</si>
  <si>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</si>
  <si>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</si>
  <si>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</si>
  <si>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</si>
  <si>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</si>
  <si>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</si>
  <si>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</si>
  <si>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</si>
  <si>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</si>
  <si>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</si>
  <si>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</si>
  <si>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</si>
  <si>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</si>
  <si>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</si>
  <si>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</si>
  <si>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</si>
  <si>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</si>
  <si>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</si>
  <si>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</si>
  <si>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</si>
  <si>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</si>
  <si>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</si>
  <si>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</si>
  <si>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</si>
  <si>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</si>
  <si>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</si>
  <si>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август_сентябрь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</si>
  <si>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</si>
  <si>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</si>
  <si>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</si>
  <si>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</si>
  <si>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</si>
  <si>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</si>
  <si>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</si>
  <si>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</si>
  <si>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</si>
  <si>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</si>
  <si>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</si>
  <si>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</si>
  <si>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</si>
  <si>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</si>
  <si>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</si>
  <si>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</si>
  <si>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</si>
  <si>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</si>
  <si>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</si>
  <si>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</si>
  <si>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</si>
  <si>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</si>
  <si>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</si>
  <si>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</si>
  <si>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</si>
  <si>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</si>
  <si>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</si>
  <si>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</si>
  <si>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</si>
  <si>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</si>
  <si>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</si>
  <si>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</si>
  <si>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</si>
  <si>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</si>
  <si>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</si>
  <si>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</si>
  <si>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</si>
  <si>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339  Колбаса вареная Филейская ТМ Вязанка ТС Классическая, 0,40 кг.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</si>
  <si>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</si>
  <si>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</si>
  <si>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</si>
  <si>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</si>
  <si>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</si>
  <si>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</si>
  <si>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</si>
  <si>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</si>
  <si>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</si>
  <si>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</si>
  <si>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</si>
  <si>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</si>
  <si>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</si>
  <si>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</si>
  <si>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</si>
  <si>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</si>
  <si>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</si>
  <si>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</si>
  <si>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</si>
  <si>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</si>
  <si>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</si>
  <si>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</si>
  <si>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</si>
  <si>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</si>
  <si>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</si>
  <si>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</si>
  <si>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</si>
  <si>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</si>
  <si>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</si>
  <si>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</si>
  <si>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август_сентябрь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</si>
  <si>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</si>
  <si>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</si>
  <si>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</si>
  <si>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</si>
  <si>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</si>
  <si>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</si>
  <si>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>нужно увеличить продажи!!!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</si>
  <si>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</si>
  <si>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</si>
  <si>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</si>
  <si>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</si>
  <si>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</si>
  <si>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</si>
  <si>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</si>
  <si>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</si>
  <si>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</si>
  <si>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</si>
  <si>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</si>
  <si>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</si>
  <si>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</si>
  <si>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</si>
  <si>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</si>
  <si>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</si>
  <si>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</si>
  <si>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</si>
  <si>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</si>
  <si>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нет в бланке</t>
    </r>
  </si>
  <si>
    <t>есть ли потребность??? / 02,06,25 в уценку 8шт.</t>
  </si>
  <si>
    <t>06,01,25 в уценку 13шт.</t>
  </si>
  <si>
    <t>06,01,25 в уценку 26шт.</t>
  </si>
  <si>
    <t>20,01,25 в уценку 20кг</t>
  </si>
  <si>
    <t>25,05,25 в уценку 56шт.</t>
  </si>
  <si>
    <t>итого</t>
  </si>
  <si>
    <t>заказ</t>
  </si>
  <si>
    <t>13,09,(1)</t>
  </si>
  <si>
    <t>13,09,(2)</t>
  </si>
  <si>
    <t>Бутырин(13,09)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</si>
</sst>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6" fillId="8" borderId="1" xfId="1" applyNumberFormat="1" applyFont="1" applyFill="1"/>
    <xf numFmtId="164" fontId="4" fillId="7" borderId="1" xfId="1" applyNumberFormat="1" applyFont="1" applyFill="1"/>
    <xf numFmtId="164" fontId="5" fillId="0" borderId="1" xfId="1" applyNumberFormat="1" applyFont="1"/>
    <xf numFmtId="164" fontId="7" fillId="9" borderId="1" xfId="1" applyNumberFormat="1" applyFont="1" applyFill="1"/>
    <xf numFmtId="164" fontId="7" fillId="9" borderId="2" xfId="1" applyNumberFormat="1" applyFont="1" applyFill="1" applyBorder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9,25/08,09,25%20&#1041;&#1091;&#1090;&#1099;&#1088;&#1080;&#1085;%20&#1085;&#1072;%20&#1087;&#1086;&#1075;&#1088;&#1091;&#1079;&#1082;&#1091;%20&#1089;%20&#1092;&#1080;&#1083;&#1080;&#1072;&#1083;&#1072;&#1084;&#1080;%20&#1085;&#1072;%2013,09,25/&#1041;&#1091;&#1090;&#1099;&#1088;&#1080;&#1085;%20&#1044;.&#1042;%2016.09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1637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58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96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110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110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85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354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43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43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64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49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180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180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68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89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108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A1" sqref="AA1"/>
    </sheetView>
  </sheetViews>
  <sheetFormatPr defaultRowHeight="15" x14ac:dyDescent="0.25"/>
  <cols>
    <col min="1" max="1" width="45.4257812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7.85546875" customWidth="1"/>
    <col min="10" max="10" width="1" customWidth="1"/>
    <col min="11" max="19" width="7" customWidth="1"/>
    <col min="20" max="20" width="7" style="22" customWidth="1"/>
    <col min="21" max="22" width="7" customWidth="1"/>
    <col min="23" max="25" width="7" style="22" customWidth="1"/>
    <col min="26" max="26" width="7" customWidth="1"/>
    <col min="27" max="27" width="7.5703125" customWidth="1"/>
    <col min="28" max="29" width="5" customWidth="1"/>
    <col min="30" max="39" width="6" customWidth="1"/>
    <col min="40" max="40" width="9.28515625" customWidth="1"/>
    <col min="41" max="42" width="7" customWidth="1"/>
    <col min="43" max="54" width="3" customWidth="1"/>
  </cols>
  <sheetData>
    <row r="1" spans="1:54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14</v>
      </c>
      <c r="T3" s="2" t="s">
        <v>14</v>
      </c>
      <c r="U3" s="2" t="s">
        <v>15</v>
      </c>
      <c r="V3" s="3" t="s">
        <v>16</v>
      </c>
      <c r="W3" s="3" t="s">
        <v>158</v>
      </c>
      <c r="X3" s="3" t="s">
        <v>159</v>
      </c>
      <c r="Y3" s="3" t="s">
        <v>159</v>
      </c>
      <c r="Z3" s="7" t="s">
        <v>17</v>
      </c>
      <c r="AA3" s="7" t="s">
        <v>18</v>
      </c>
      <c r="AB3" s="2" t="s">
        <v>19</v>
      </c>
      <c r="AC3" s="2" t="s">
        <v>20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21</v>
      </c>
      <c r="AL3" s="2" t="s">
        <v>21</v>
      </c>
      <c r="AM3" s="2" t="s">
        <v>21</v>
      </c>
      <c r="AN3" s="2" t="s">
        <v>22</v>
      </c>
      <c r="AO3" s="2" t="s">
        <v>23</v>
      </c>
      <c r="AP3" s="2" t="s">
        <v>23</v>
      </c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 t="s">
        <v>28</v>
      </c>
      <c r="T4" s="1" t="s">
        <v>162</v>
      </c>
      <c r="U4" s="1" t="s">
        <v>29</v>
      </c>
      <c r="V4" s="1"/>
      <c r="W4" s="1"/>
      <c r="X4" s="1" t="s">
        <v>160</v>
      </c>
      <c r="Y4" s="1" t="s">
        <v>161</v>
      </c>
      <c r="Z4" s="1"/>
      <c r="AA4" s="1"/>
      <c r="AB4" s="1"/>
      <c r="AC4" s="1"/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 t="s">
        <v>35</v>
      </c>
      <c r="AJ4" s="1" t="s">
        <v>36</v>
      </c>
      <c r="AK4" s="1" t="s">
        <v>37</v>
      </c>
      <c r="AL4" s="1" t="s">
        <v>38</v>
      </c>
      <c r="AM4" s="1" t="s">
        <v>39</v>
      </c>
      <c r="AN4" s="1"/>
      <c r="AO4" s="1" t="s">
        <v>160</v>
      </c>
      <c r="AP4" s="1" t="s">
        <v>161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SUM(E6:E499)</f>
        <v>42231.183000000005</v>
      </c>
      <c r="F5" s="4">
        <f>SUM(F6:F499)</f>
        <v>22011.556999999997</v>
      </c>
      <c r="G5" s="8"/>
      <c r="H5" s="1"/>
      <c r="I5" s="1"/>
      <c r="J5" s="1"/>
      <c r="K5" s="4">
        <f t="shared" ref="K5:Z5" si="0">SUM(K6:K499)</f>
        <v>48704.996000000006</v>
      </c>
      <c r="L5" s="4">
        <f t="shared" si="0"/>
        <v>-6473.8130000000019</v>
      </c>
      <c r="M5" s="4">
        <f t="shared" si="0"/>
        <v>41033.353000000003</v>
      </c>
      <c r="N5" s="4">
        <f t="shared" si="0"/>
        <v>1197.83</v>
      </c>
      <c r="O5" s="4">
        <f t="shared" si="0"/>
        <v>1792</v>
      </c>
      <c r="P5" s="4">
        <f t="shared" si="0"/>
        <v>17521.175670000004</v>
      </c>
      <c r="Q5" s="4">
        <f t="shared" si="0"/>
        <v>2279.2817999999997</v>
      </c>
      <c r="R5" s="4">
        <f t="shared" si="0"/>
        <v>7970</v>
      </c>
      <c r="S5" s="4">
        <f t="shared" si="0"/>
        <v>9888.1969639999952</v>
      </c>
      <c r="T5" s="4">
        <f t="shared" ref="T5" si="1">SUM(T6:T499)</f>
        <v>1637</v>
      </c>
      <c r="U5" s="4">
        <f t="shared" si="0"/>
        <v>8206.6706000000013</v>
      </c>
      <c r="V5" s="4">
        <f t="shared" si="0"/>
        <v>30420.433936000005</v>
      </c>
      <c r="W5" s="4">
        <f t="shared" si="0"/>
        <v>30420.433936000005</v>
      </c>
      <c r="X5" s="4">
        <f t="shared" si="0"/>
        <v>19830.433935999998</v>
      </c>
      <c r="Y5" s="4">
        <f t="shared" ref="Y5" si="2">SUM(Y6:Y499)</f>
        <v>10590</v>
      </c>
      <c r="Z5" s="4">
        <f t="shared" si="0"/>
        <v>0</v>
      </c>
      <c r="AA5" s="1"/>
      <c r="AB5" s="1"/>
      <c r="AC5" s="1"/>
      <c r="AD5" s="4">
        <f t="shared" ref="AD5:AM5" si="3">SUM(AD6:AD499)</f>
        <v>7684.4512000000004</v>
      </c>
      <c r="AE5" s="4">
        <f t="shared" si="3"/>
        <v>6535.8182000000006</v>
      </c>
      <c r="AF5" s="4">
        <f t="shared" si="3"/>
        <v>7413.0825999999988</v>
      </c>
      <c r="AG5" s="4">
        <f t="shared" si="3"/>
        <v>7236.726200000001</v>
      </c>
      <c r="AH5" s="4">
        <f t="shared" si="3"/>
        <v>6983.2828000000009</v>
      </c>
      <c r="AI5" s="4">
        <f t="shared" si="3"/>
        <v>7512.658800000002</v>
      </c>
      <c r="AJ5" s="4">
        <f t="shared" si="3"/>
        <v>7335.5158000000019</v>
      </c>
      <c r="AK5" s="4">
        <f t="shared" si="3"/>
        <v>7299.181599999999</v>
      </c>
      <c r="AL5" s="4">
        <f t="shared" si="3"/>
        <v>6870.51</v>
      </c>
      <c r="AM5" s="4">
        <f t="shared" si="3"/>
        <v>6533.3864000000003</v>
      </c>
      <c r="AN5" s="1"/>
      <c r="AO5" s="4">
        <f>SUM(AO6:AO499)</f>
        <v>15704</v>
      </c>
      <c r="AP5" s="4">
        <f>SUM(AP6:AP499)</f>
        <v>10040</v>
      </c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40</v>
      </c>
      <c r="B6" s="1" t="s">
        <v>41</v>
      </c>
      <c r="C6" s="1">
        <v>396.26900000000001</v>
      </c>
      <c r="D6" s="1">
        <v>82.510999999999996</v>
      </c>
      <c r="E6" s="1">
        <v>266.01299999999998</v>
      </c>
      <c r="F6" s="1">
        <v>134.56</v>
      </c>
      <c r="G6" s="8">
        <v>1</v>
      </c>
      <c r="H6" s="1">
        <v>50</v>
      </c>
      <c r="I6" s="1" t="s">
        <v>42</v>
      </c>
      <c r="J6" s="1"/>
      <c r="K6" s="1">
        <v>464.22899999999998</v>
      </c>
      <c r="L6" s="1">
        <f t="shared" ref="L6:L37" si="4">E6-K6</f>
        <v>-198.21600000000001</v>
      </c>
      <c r="M6" s="1">
        <f t="shared" ref="M6:M37" si="5">E6-N6</f>
        <v>266.01299999999998</v>
      </c>
      <c r="N6" s="1"/>
      <c r="O6" s="1">
        <v>0</v>
      </c>
      <c r="P6" s="1">
        <v>474.2021499999999</v>
      </c>
      <c r="Q6" s="1">
        <v>137.08690000000001</v>
      </c>
      <c r="R6" s="1"/>
      <c r="S6" s="1">
        <v>0</v>
      </c>
      <c r="T6" s="1">
        <f>IFERROR(VLOOKUP(A6,[1]Sheet!$A:$D,4,0),0)</f>
        <v>0</v>
      </c>
      <c r="U6" s="1">
        <f t="shared" ref="U6:U37" si="6">M6/5</f>
        <v>53.202599999999997</v>
      </c>
      <c r="V6" s="5"/>
      <c r="W6" s="5">
        <f>V6</f>
        <v>0</v>
      </c>
      <c r="X6" s="5">
        <f>W6-Y6</f>
        <v>0</v>
      </c>
      <c r="Y6" s="5"/>
      <c r="Z6" s="5"/>
      <c r="AA6" s="1"/>
      <c r="AB6" s="1">
        <f>(F6+P6+Q6+R6+S6+W6)/U6</f>
        <v>14.01903384421062</v>
      </c>
      <c r="AC6" s="1">
        <f t="shared" ref="AC6:AC37" si="7">(F6+P6+Q6+R6+S6)/U6</f>
        <v>14.01903384421062</v>
      </c>
      <c r="AD6" s="1">
        <v>79.527600000000007</v>
      </c>
      <c r="AE6" s="1">
        <v>72.150999999999996</v>
      </c>
      <c r="AF6" s="1">
        <v>60.181400000000011</v>
      </c>
      <c r="AG6" s="1">
        <v>58.173400000000001</v>
      </c>
      <c r="AH6" s="1">
        <v>73.107600000000005</v>
      </c>
      <c r="AI6" s="1">
        <v>70.822599999999994</v>
      </c>
      <c r="AJ6" s="1">
        <v>58.913799999999988</v>
      </c>
      <c r="AK6" s="1">
        <v>56.46759999999999</v>
      </c>
      <c r="AL6" s="1">
        <v>68.415600000000012</v>
      </c>
      <c r="AM6" s="1">
        <v>86.022000000000006</v>
      </c>
      <c r="AN6" s="1"/>
      <c r="AO6" s="1">
        <f>ROUND(G6*X6,0)</f>
        <v>0</v>
      </c>
      <c r="AP6" s="1">
        <f>ROUND(G6*Y6,0)</f>
        <v>0</v>
      </c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43</v>
      </c>
      <c r="B7" s="1" t="s">
        <v>41</v>
      </c>
      <c r="C7" s="1">
        <v>280.82900000000001</v>
      </c>
      <c r="D7" s="1">
        <v>208.18100000000001</v>
      </c>
      <c r="E7" s="1">
        <v>217.267</v>
      </c>
      <c r="F7" s="1">
        <v>53.500999999999998</v>
      </c>
      <c r="G7" s="8">
        <v>1</v>
      </c>
      <c r="H7" s="1">
        <v>45</v>
      </c>
      <c r="I7" s="1" t="s">
        <v>42</v>
      </c>
      <c r="J7" s="1"/>
      <c r="K7" s="1">
        <v>269.14299999999997</v>
      </c>
      <c r="L7" s="1">
        <f t="shared" si="4"/>
        <v>-51.875999999999976</v>
      </c>
      <c r="M7" s="1">
        <f t="shared" si="5"/>
        <v>209.006</v>
      </c>
      <c r="N7" s="1">
        <v>8.2609999999999992</v>
      </c>
      <c r="O7" s="1">
        <v>72</v>
      </c>
      <c r="P7" s="1">
        <v>101.6851999999998</v>
      </c>
      <c r="Q7" s="1"/>
      <c r="R7" s="1">
        <v>100</v>
      </c>
      <c r="S7" s="1">
        <v>217.76172000000031</v>
      </c>
      <c r="T7" s="1">
        <f>IFERROR(VLOOKUP(A7,[1]Sheet!$A:$D,4,0),0)</f>
        <v>58</v>
      </c>
      <c r="U7" s="1">
        <f t="shared" si="6"/>
        <v>41.801200000000001</v>
      </c>
      <c r="V7" s="5"/>
      <c r="W7" s="5">
        <f t="shared" ref="W7:W70" si="8">V7</f>
        <v>0</v>
      </c>
      <c r="X7" s="5">
        <f t="shared" ref="X7:X70" si="9">W7-Y7</f>
        <v>0</v>
      </c>
      <c r="Y7" s="5"/>
      <c r="Z7" s="5"/>
      <c r="AA7" s="1"/>
      <c r="AB7" s="1">
        <f t="shared" ref="AB7:AB70" si="10">(F7+P7+Q7+R7+S7+W7)/U7</f>
        <v>11.314218730562761</v>
      </c>
      <c r="AC7" s="1">
        <f t="shared" si="7"/>
        <v>11.314218730562761</v>
      </c>
      <c r="AD7" s="1">
        <v>59.936400000000013</v>
      </c>
      <c r="AE7" s="1">
        <v>33.135199999999983</v>
      </c>
      <c r="AF7" s="1">
        <v>29.4544</v>
      </c>
      <c r="AG7" s="1">
        <v>34.91879999999999</v>
      </c>
      <c r="AH7" s="1">
        <v>56.119399999999999</v>
      </c>
      <c r="AI7" s="1">
        <v>68.597400000000007</v>
      </c>
      <c r="AJ7" s="1">
        <v>36.322799999999987</v>
      </c>
      <c r="AK7" s="1">
        <v>32.822400000000002</v>
      </c>
      <c r="AL7" s="1">
        <v>56.683599999999998</v>
      </c>
      <c r="AM7" s="1">
        <v>57.147000000000013</v>
      </c>
      <c r="AN7" s="1"/>
      <c r="AO7" s="1">
        <f t="shared" ref="AO7:AO70" si="11">ROUND(G7*X7,0)</f>
        <v>0</v>
      </c>
      <c r="AP7" s="1">
        <f t="shared" ref="AP7:AP70" si="12">ROUND(G7*Y7,0)</f>
        <v>0</v>
      </c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44</v>
      </c>
      <c r="B8" s="1" t="s">
        <v>41</v>
      </c>
      <c r="C8" s="1">
        <v>948.96500000000003</v>
      </c>
      <c r="D8" s="1">
        <v>776.06200000000001</v>
      </c>
      <c r="E8" s="1">
        <v>813.44</v>
      </c>
      <c r="F8" s="1">
        <v>399.11700000000002</v>
      </c>
      <c r="G8" s="8">
        <v>1</v>
      </c>
      <c r="H8" s="1">
        <v>45</v>
      </c>
      <c r="I8" s="1" t="s">
        <v>42</v>
      </c>
      <c r="J8" s="1"/>
      <c r="K8" s="1">
        <v>1055.482</v>
      </c>
      <c r="L8" s="1">
        <f t="shared" si="4"/>
        <v>-242.04199999999992</v>
      </c>
      <c r="M8" s="1">
        <f t="shared" si="5"/>
        <v>805.41200000000003</v>
      </c>
      <c r="N8" s="1">
        <v>8.0280000000000005</v>
      </c>
      <c r="O8" s="1">
        <v>120</v>
      </c>
      <c r="P8" s="1">
        <v>0</v>
      </c>
      <c r="Q8" s="1"/>
      <c r="R8" s="1">
        <v>200</v>
      </c>
      <c r="S8" s="1">
        <v>229.27335999999991</v>
      </c>
      <c r="T8" s="1">
        <f>IFERROR(VLOOKUP(A8,[1]Sheet!$A:$D,4,0),0)</f>
        <v>96</v>
      </c>
      <c r="U8" s="1">
        <f t="shared" si="6"/>
        <v>161.08240000000001</v>
      </c>
      <c r="V8" s="5">
        <f t="shared" ref="V8:V11" si="13">11*U8-S8-R8-Q8-P8-F8</f>
        <v>943.5160400000002</v>
      </c>
      <c r="W8" s="5">
        <f t="shared" si="8"/>
        <v>943.5160400000002</v>
      </c>
      <c r="X8" s="5">
        <f t="shared" si="9"/>
        <v>943.5160400000002</v>
      </c>
      <c r="Y8" s="5"/>
      <c r="Z8" s="5"/>
      <c r="AA8" s="1"/>
      <c r="AB8" s="1">
        <f t="shared" si="10"/>
        <v>11</v>
      </c>
      <c r="AC8" s="1">
        <f t="shared" si="7"/>
        <v>5.1426497246129923</v>
      </c>
      <c r="AD8" s="1">
        <v>135.52119999999999</v>
      </c>
      <c r="AE8" s="1">
        <v>104.1494</v>
      </c>
      <c r="AF8" s="1">
        <v>154.07220000000001</v>
      </c>
      <c r="AG8" s="1">
        <v>146.70699999999999</v>
      </c>
      <c r="AH8" s="1">
        <v>156.01480000000001</v>
      </c>
      <c r="AI8" s="1">
        <v>149.0752</v>
      </c>
      <c r="AJ8" s="1">
        <v>143.0102</v>
      </c>
      <c r="AK8" s="1">
        <v>144.119</v>
      </c>
      <c r="AL8" s="1">
        <v>135.5206</v>
      </c>
      <c r="AM8" s="1">
        <v>131.565</v>
      </c>
      <c r="AN8" s="1"/>
      <c r="AO8" s="1">
        <f t="shared" si="11"/>
        <v>944</v>
      </c>
      <c r="AP8" s="1">
        <f t="shared" si="12"/>
        <v>0</v>
      </c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45</v>
      </c>
      <c r="B9" s="1" t="s">
        <v>46</v>
      </c>
      <c r="C9" s="1">
        <v>936</v>
      </c>
      <c r="D9" s="1">
        <v>863</v>
      </c>
      <c r="E9" s="1">
        <v>867</v>
      </c>
      <c r="F9" s="1">
        <v>334</v>
      </c>
      <c r="G9" s="8">
        <v>0.45</v>
      </c>
      <c r="H9" s="1">
        <v>45</v>
      </c>
      <c r="I9" s="1" t="s">
        <v>42</v>
      </c>
      <c r="J9" s="1"/>
      <c r="K9" s="1">
        <v>989</v>
      </c>
      <c r="L9" s="1">
        <f t="shared" si="4"/>
        <v>-122</v>
      </c>
      <c r="M9" s="1">
        <f t="shared" si="5"/>
        <v>807</v>
      </c>
      <c r="N9" s="1">
        <v>60</v>
      </c>
      <c r="O9" s="1">
        <v>0</v>
      </c>
      <c r="P9" s="1">
        <v>140.8240000000003</v>
      </c>
      <c r="Q9" s="1"/>
      <c r="R9" s="1">
        <v>200</v>
      </c>
      <c r="S9" s="1">
        <v>146.37599999999969</v>
      </c>
      <c r="T9" s="1">
        <f>IFERROR(VLOOKUP(A9,[1]Sheet!$A:$D,4,0),0)</f>
        <v>0</v>
      </c>
      <c r="U9" s="1">
        <f t="shared" si="6"/>
        <v>161.4</v>
      </c>
      <c r="V9" s="5">
        <f t="shared" si="13"/>
        <v>954.2</v>
      </c>
      <c r="W9" s="5">
        <f t="shared" si="8"/>
        <v>954.2</v>
      </c>
      <c r="X9" s="5">
        <f t="shared" si="9"/>
        <v>954.2</v>
      </c>
      <c r="Y9" s="5"/>
      <c r="Z9" s="5"/>
      <c r="AA9" s="1"/>
      <c r="AB9" s="1">
        <f t="shared" si="10"/>
        <v>11</v>
      </c>
      <c r="AC9" s="1">
        <f t="shared" si="7"/>
        <v>5.0879801734820322</v>
      </c>
      <c r="AD9" s="1">
        <v>134</v>
      </c>
      <c r="AE9" s="1">
        <v>120.6</v>
      </c>
      <c r="AF9" s="1">
        <v>139.19999999999999</v>
      </c>
      <c r="AG9" s="1">
        <v>137.80000000000001</v>
      </c>
      <c r="AH9" s="1">
        <v>153.19999999999999</v>
      </c>
      <c r="AI9" s="1">
        <v>160.6</v>
      </c>
      <c r="AJ9" s="1">
        <v>181.4</v>
      </c>
      <c r="AK9" s="1">
        <v>173.8</v>
      </c>
      <c r="AL9" s="1">
        <v>171.2</v>
      </c>
      <c r="AM9" s="1">
        <v>171.4</v>
      </c>
      <c r="AN9" s="1" t="s">
        <v>47</v>
      </c>
      <c r="AO9" s="1">
        <f t="shared" si="11"/>
        <v>429</v>
      </c>
      <c r="AP9" s="1">
        <f t="shared" si="12"/>
        <v>0</v>
      </c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48</v>
      </c>
      <c r="B10" s="1" t="s">
        <v>46</v>
      </c>
      <c r="C10" s="1">
        <v>1334.366</v>
      </c>
      <c r="D10" s="1">
        <v>1694.634</v>
      </c>
      <c r="E10" s="1">
        <v>2045</v>
      </c>
      <c r="F10" s="1">
        <v>1</v>
      </c>
      <c r="G10" s="8">
        <v>0.45</v>
      </c>
      <c r="H10" s="1">
        <v>45</v>
      </c>
      <c r="I10" s="1" t="s">
        <v>42</v>
      </c>
      <c r="J10" s="1"/>
      <c r="K10" s="1">
        <v>2512</v>
      </c>
      <c r="L10" s="1">
        <f t="shared" si="4"/>
        <v>-467</v>
      </c>
      <c r="M10" s="1">
        <f t="shared" si="5"/>
        <v>2045</v>
      </c>
      <c r="N10" s="1"/>
      <c r="O10" s="1">
        <v>0</v>
      </c>
      <c r="P10" s="1">
        <v>644.27680000000009</v>
      </c>
      <c r="Q10" s="1"/>
      <c r="R10" s="1">
        <v>1470</v>
      </c>
      <c r="S10" s="1">
        <v>836.40963999999985</v>
      </c>
      <c r="T10" s="1">
        <f>IFERROR(VLOOKUP(A10,[1]Sheet!$A:$D,4,0),0)</f>
        <v>0</v>
      </c>
      <c r="U10" s="1">
        <f t="shared" si="6"/>
        <v>409</v>
      </c>
      <c r="V10" s="5">
        <f t="shared" si="13"/>
        <v>1547.3135600000001</v>
      </c>
      <c r="W10" s="5">
        <f t="shared" si="8"/>
        <v>1547.3135600000001</v>
      </c>
      <c r="X10" s="5">
        <f t="shared" si="9"/>
        <v>547.31356000000005</v>
      </c>
      <c r="Y10" s="5">
        <v>1000</v>
      </c>
      <c r="Z10" s="5"/>
      <c r="AA10" s="1"/>
      <c r="AB10" s="1">
        <f t="shared" si="10"/>
        <v>11</v>
      </c>
      <c r="AC10" s="1">
        <f t="shared" si="7"/>
        <v>7.2168372616136915</v>
      </c>
      <c r="AD10" s="1">
        <v>430.1268</v>
      </c>
      <c r="AE10" s="1">
        <v>235.1268</v>
      </c>
      <c r="AF10" s="1">
        <v>248.4</v>
      </c>
      <c r="AG10" s="1">
        <v>225.2</v>
      </c>
      <c r="AH10" s="1">
        <v>202.8</v>
      </c>
      <c r="AI10" s="1">
        <v>263.2824</v>
      </c>
      <c r="AJ10" s="1">
        <v>193.2824</v>
      </c>
      <c r="AK10" s="1">
        <v>136.80000000000001</v>
      </c>
      <c r="AL10" s="1">
        <v>174.2</v>
      </c>
      <c r="AM10" s="1">
        <v>243.2</v>
      </c>
      <c r="AN10" s="1" t="s">
        <v>47</v>
      </c>
      <c r="AO10" s="1">
        <f t="shared" si="11"/>
        <v>246</v>
      </c>
      <c r="AP10" s="1">
        <f t="shared" si="12"/>
        <v>450</v>
      </c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49</v>
      </c>
      <c r="B11" s="1" t="s">
        <v>46</v>
      </c>
      <c r="C11" s="1">
        <v>51</v>
      </c>
      <c r="D11" s="1">
        <v>68</v>
      </c>
      <c r="E11" s="1">
        <v>38</v>
      </c>
      <c r="F11" s="1">
        <v>27</v>
      </c>
      <c r="G11" s="8">
        <v>0.17</v>
      </c>
      <c r="H11" s="1">
        <v>180</v>
      </c>
      <c r="I11" s="1" t="s">
        <v>42</v>
      </c>
      <c r="J11" s="1"/>
      <c r="K11" s="1">
        <v>91</v>
      </c>
      <c r="L11" s="1">
        <f t="shared" si="4"/>
        <v>-53</v>
      </c>
      <c r="M11" s="1">
        <f t="shared" si="5"/>
        <v>38</v>
      </c>
      <c r="N11" s="1"/>
      <c r="O11" s="1">
        <v>0</v>
      </c>
      <c r="P11" s="1">
        <v>46.2</v>
      </c>
      <c r="Q11" s="1"/>
      <c r="R11" s="1"/>
      <c r="S11" s="1">
        <v>0</v>
      </c>
      <c r="T11" s="1">
        <f>IFERROR(VLOOKUP(A11,[1]Sheet!$A:$D,4,0),0)</f>
        <v>0</v>
      </c>
      <c r="U11" s="1">
        <f t="shared" si="6"/>
        <v>7.6</v>
      </c>
      <c r="V11" s="5">
        <f t="shared" si="13"/>
        <v>10.399999999999991</v>
      </c>
      <c r="W11" s="5">
        <f t="shared" si="8"/>
        <v>10.399999999999991</v>
      </c>
      <c r="X11" s="5">
        <f t="shared" si="9"/>
        <v>10.399999999999991</v>
      </c>
      <c r="Y11" s="5"/>
      <c r="Z11" s="5"/>
      <c r="AA11" s="1"/>
      <c r="AB11" s="1">
        <f t="shared" si="10"/>
        <v>11</v>
      </c>
      <c r="AC11" s="1">
        <f t="shared" si="7"/>
        <v>9.6315789473684212</v>
      </c>
      <c r="AD11" s="1">
        <v>7</v>
      </c>
      <c r="AE11" s="1">
        <v>9</v>
      </c>
      <c r="AF11" s="1">
        <v>7.8</v>
      </c>
      <c r="AG11" s="1">
        <v>9</v>
      </c>
      <c r="AH11" s="1">
        <v>6.8</v>
      </c>
      <c r="AI11" s="1">
        <v>6.6</v>
      </c>
      <c r="AJ11" s="1">
        <v>10.199999999999999</v>
      </c>
      <c r="AK11" s="1">
        <v>10.199999999999999</v>
      </c>
      <c r="AL11" s="1">
        <v>6.6</v>
      </c>
      <c r="AM11" s="1">
        <v>7</v>
      </c>
      <c r="AN11" s="1" t="s">
        <v>47</v>
      </c>
      <c r="AO11" s="1">
        <f t="shared" si="11"/>
        <v>2</v>
      </c>
      <c r="AP11" s="1">
        <f t="shared" si="12"/>
        <v>0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50</v>
      </c>
      <c r="B12" s="1" t="s">
        <v>46</v>
      </c>
      <c r="C12" s="1">
        <v>14</v>
      </c>
      <c r="D12" s="1">
        <v>12</v>
      </c>
      <c r="E12" s="1">
        <v>18</v>
      </c>
      <c r="F12" s="1">
        <v>12</v>
      </c>
      <c r="G12" s="8">
        <v>0.3</v>
      </c>
      <c r="H12" s="1">
        <v>40</v>
      </c>
      <c r="I12" s="1" t="s">
        <v>42</v>
      </c>
      <c r="J12" s="1"/>
      <c r="K12" s="1">
        <v>18</v>
      </c>
      <c r="L12" s="1">
        <f t="shared" si="4"/>
        <v>0</v>
      </c>
      <c r="M12" s="1">
        <f t="shared" si="5"/>
        <v>18</v>
      </c>
      <c r="N12" s="1"/>
      <c r="O12" s="1">
        <v>0</v>
      </c>
      <c r="P12" s="1">
        <v>0</v>
      </c>
      <c r="Q12" s="1"/>
      <c r="R12" s="1"/>
      <c r="S12" s="1">
        <v>0</v>
      </c>
      <c r="T12" s="1">
        <f>IFERROR(VLOOKUP(A12,[1]Sheet!$A:$D,4,0),0)</f>
        <v>0</v>
      </c>
      <c r="U12" s="1">
        <f t="shared" si="6"/>
        <v>3.6</v>
      </c>
      <c r="V12" s="5">
        <f>9*U12-S12-R12-Q12-P12-F12</f>
        <v>20.399999999999999</v>
      </c>
      <c r="W12" s="5">
        <f t="shared" si="8"/>
        <v>20.399999999999999</v>
      </c>
      <c r="X12" s="5">
        <f t="shared" si="9"/>
        <v>20.399999999999999</v>
      </c>
      <c r="Y12" s="5"/>
      <c r="Z12" s="5"/>
      <c r="AA12" s="1"/>
      <c r="AB12" s="1">
        <f t="shared" si="10"/>
        <v>9</v>
      </c>
      <c r="AC12" s="1">
        <f t="shared" si="7"/>
        <v>3.333333333333333</v>
      </c>
      <c r="AD12" s="1">
        <v>2.2000000000000002</v>
      </c>
      <c r="AE12" s="1">
        <v>2.2000000000000002</v>
      </c>
      <c r="AF12" s="1">
        <v>2.8</v>
      </c>
      <c r="AG12" s="1">
        <v>2.4</v>
      </c>
      <c r="AH12" s="1">
        <v>2</v>
      </c>
      <c r="AI12" s="1">
        <v>2</v>
      </c>
      <c r="AJ12" s="1">
        <v>3.2</v>
      </c>
      <c r="AK12" s="1">
        <v>3.2</v>
      </c>
      <c r="AL12" s="1">
        <v>2.6</v>
      </c>
      <c r="AM12" s="1">
        <v>2.6</v>
      </c>
      <c r="AN12" s="1"/>
      <c r="AO12" s="1">
        <f t="shared" si="11"/>
        <v>6</v>
      </c>
      <c r="AP12" s="1">
        <f t="shared" si="12"/>
        <v>0</v>
      </c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51</v>
      </c>
      <c r="B13" s="1" t="s">
        <v>46</v>
      </c>
      <c r="C13" s="1">
        <v>98</v>
      </c>
      <c r="D13" s="1">
        <v>90</v>
      </c>
      <c r="E13" s="1">
        <v>94</v>
      </c>
      <c r="F13" s="1">
        <v>64</v>
      </c>
      <c r="G13" s="8">
        <v>0.17</v>
      </c>
      <c r="H13" s="1">
        <v>180</v>
      </c>
      <c r="I13" s="1" t="s">
        <v>42</v>
      </c>
      <c r="J13" s="1"/>
      <c r="K13" s="1">
        <v>95</v>
      </c>
      <c r="L13" s="1">
        <f t="shared" si="4"/>
        <v>-1</v>
      </c>
      <c r="M13" s="1">
        <f t="shared" si="5"/>
        <v>94</v>
      </c>
      <c r="N13" s="1"/>
      <c r="O13" s="1">
        <v>0</v>
      </c>
      <c r="P13" s="1">
        <v>127</v>
      </c>
      <c r="Q13" s="1"/>
      <c r="R13" s="1"/>
      <c r="S13" s="1">
        <v>87.600000000000023</v>
      </c>
      <c r="T13" s="1">
        <f>IFERROR(VLOOKUP(A13,[1]Sheet!$A:$D,4,0),0)</f>
        <v>0</v>
      </c>
      <c r="U13" s="1">
        <f t="shared" si="6"/>
        <v>18.8</v>
      </c>
      <c r="V13" s="5"/>
      <c r="W13" s="5">
        <f t="shared" si="8"/>
        <v>0</v>
      </c>
      <c r="X13" s="5">
        <f t="shared" si="9"/>
        <v>0</v>
      </c>
      <c r="Y13" s="5"/>
      <c r="Z13" s="5"/>
      <c r="AA13" s="1"/>
      <c r="AB13" s="1">
        <f t="shared" si="10"/>
        <v>14.819148936170214</v>
      </c>
      <c r="AC13" s="1">
        <f t="shared" si="7"/>
        <v>14.819148936170214</v>
      </c>
      <c r="AD13" s="1">
        <v>30.6</v>
      </c>
      <c r="AE13" s="1">
        <v>25</v>
      </c>
      <c r="AF13" s="1">
        <v>24</v>
      </c>
      <c r="AG13" s="1">
        <v>24.8</v>
      </c>
      <c r="AH13" s="1">
        <v>18.2</v>
      </c>
      <c r="AI13" s="1">
        <v>32.4</v>
      </c>
      <c r="AJ13" s="1">
        <v>20.8</v>
      </c>
      <c r="AK13" s="1">
        <v>18.2</v>
      </c>
      <c r="AL13" s="1">
        <v>27.6</v>
      </c>
      <c r="AM13" s="1">
        <v>21.4</v>
      </c>
      <c r="AN13" s="1"/>
      <c r="AO13" s="1">
        <f t="shared" si="11"/>
        <v>0</v>
      </c>
      <c r="AP13" s="1">
        <f t="shared" si="12"/>
        <v>0</v>
      </c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0" t="s">
        <v>52</v>
      </c>
      <c r="B14" s="10" t="s">
        <v>46</v>
      </c>
      <c r="C14" s="10">
        <v>4</v>
      </c>
      <c r="D14" s="10"/>
      <c r="E14" s="10">
        <v>1</v>
      </c>
      <c r="F14" s="10">
        <v>1</v>
      </c>
      <c r="G14" s="11">
        <v>0</v>
      </c>
      <c r="H14" s="10">
        <v>50</v>
      </c>
      <c r="I14" s="10" t="s">
        <v>53</v>
      </c>
      <c r="J14" s="10"/>
      <c r="K14" s="10">
        <v>1</v>
      </c>
      <c r="L14" s="10">
        <f t="shared" si="4"/>
        <v>0</v>
      </c>
      <c r="M14" s="10">
        <f t="shared" si="5"/>
        <v>1</v>
      </c>
      <c r="N14" s="10"/>
      <c r="O14" s="10">
        <v>0</v>
      </c>
      <c r="P14" s="10">
        <v>0</v>
      </c>
      <c r="Q14" s="10"/>
      <c r="R14" s="10"/>
      <c r="S14" s="10">
        <v>0</v>
      </c>
      <c r="T14" s="1">
        <f>IFERROR(VLOOKUP(A14,[1]Sheet!$A:$D,4,0),0)</f>
        <v>0</v>
      </c>
      <c r="U14" s="10">
        <f t="shared" si="6"/>
        <v>0.2</v>
      </c>
      <c r="V14" s="12"/>
      <c r="W14" s="5">
        <f t="shared" si="8"/>
        <v>0</v>
      </c>
      <c r="X14" s="5">
        <f t="shared" si="9"/>
        <v>0</v>
      </c>
      <c r="Y14" s="5"/>
      <c r="Z14" s="12"/>
      <c r="AA14" s="10"/>
      <c r="AB14" s="1">
        <f t="shared" si="10"/>
        <v>5</v>
      </c>
      <c r="AC14" s="10">
        <f t="shared" si="7"/>
        <v>5</v>
      </c>
      <c r="AD14" s="10">
        <v>0.2</v>
      </c>
      <c r="AE14" s="10">
        <v>0</v>
      </c>
      <c r="AF14" s="10">
        <v>0</v>
      </c>
      <c r="AG14" s="10">
        <v>0.8</v>
      </c>
      <c r="AH14" s="10">
        <v>0.8</v>
      </c>
      <c r="AI14" s="10">
        <v>0.8</v>
      </c>
      <c r="AJ14" s="10">
        <v>1.2</v>
      </c>
      <c r="AK14" s="10">
        <v>1</v>
      </c>
      <c r="AL14" s="10">
        <v>0.6</v>
      </c>
      <c r="AM14" s="10">
        <v>0.8</v>
      </c>
      <c r="AN14" s="10"/>
      <c r="AO14" s="1">
        <f t="shared" si="11"/>
        <v>0</v>
      </c>
      <c r="AP14" s="1">
        <f t="shared" si="12"/>
        <v>0</v>
      </c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" t="s">
        <v>54</v>
      </c>
      <c r="B15" s="1" t="s">
        <v>46</v>
      </c>
      <c r="C15" s="1">
        <v>101</v>
      </c>
      <c r="D15" s="1">
        <v>42</v>
      </c>
      <c r="E15" s="1">
        <v>38</v>
      </c>
      <c r="F15" s="1">
        <v>103</v>
      </c>
      <c r="G15" s="8">
        <v>0.35</v>
      </c>
      <c r="H15" s="1">
        <v>50</v>
      </c>
      <c r="I15" s="1" t="s">
        <v>42</v>
      </c>
      <c r="J15" s="1"/>
      <c r="K15" s="1">
        <v>39</v>
      </c>
      <c r="L15" s="1">
        <f t="shared" si="4"/>
        <v>-1</v>
      </c>
      <c r="M15" s="1">
        <f t="shared" si="5"/>
        <v>38</v>
      </c>
      <c r="N15" s="1"/>
      <c r="O15" s="1">
        <v>0</v>
      </c>
      <c r="P15" s="1">
        <v>0</v>
      </c>
      <c r="Q15" s="1"/>
      <c r="R15" s="1"/>
      <c r="S15" s="1">
        <v>0</v>
      </c>
      <c r="T15" s="1">
        <f>IFERROR(VLOOKUP(A15,[1]Sheet!$A:$D,4,0),0)</f>
        <v>0</v>
      </c>
      <c r="U15" s="1">
        <f t="shared" si="6"/>
        <v>7.6</v>
      </c>
      <c r="V15" s="5"/>
      <c r="W15" s="5">
        <f t="shared" si="8"/>
        <v>0</v>
      </c>
      <c r="X15" s="5">
        <f t="shared" si="9"/>
        <v>0</v>
      </c>
      <c r="Y15" s="5"/>
      <c r="Z15" s="5"/>
      <c r="AA15" s="1"/>
      <c r="AB15" s="1">
        <f t="shared" si="10"/>
        <v>13.55263157894737</v>
      </c>
      <c r="AC15" s="1">
        <f t="shared" si="7"/>
        <v>13.55263157894737</v>
      </c>
      <c r="AD15" s="1">
        <v>8</v>
      </c>
      <c r="AE15" s="1">
        <v>8.8000000000000007</v>
      </c>
      <c r="AF15" s="1">
        <v>12.4</v>
      </c>
      <c r="AG15" s="1">
        <v>10.6</v>
      </c>
      <c r="AH15" s="1">
        <v>11.6</v>
      </c>
      <c r="AI15" s="1">
        <v>11.6</v>
      </c>
      <c r="AJ15" s="1">
        <v>9.8000000000000007</v>
      </c>
      <c r="AK15" s="1">
        <v>6.6</v>
      </c>
      <c r="AL15" s="1">
        <v>2.6</v>
      </c>
      <c r="AM15" s="1">
        <v>6.4</v>
      </c>
      <c r="AN15" s="1" t="s">
        <v>47</v>
      </c>
      <c r="AO15" s="1">
        <f t="shared" si="11"/>
        <v>0</v>
      </c>
      <c r="AP15" s="1">
        <f t="shared" si="12"/>
        <v>0</v>
      </c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55</v>
      </c>
      <c r="B16" s="1" t="s">
        <v>41</v>
      </c>
      <c r="C16" s="1">
        <v>2209.5549999999998</v>
      </c>
      <c r="D16" s="1">
        <v>1956.04</v>
      </c>
      <c r="E16" s="1">
        <v>1830.1379999999999</v>
      </c>
      <c r="F16" s="1">
        <v>951.49800000000005</v>
      </c>
      <c r="G16" s="8">
        <v>1</v>
      </c>
      <c r="H16" s="1">
        <v>55</v>
      </c>
      <c r="I16" s="1" t="s">
        <v>42</v>
      </c>
      <c r="J16" s="1"/>
      <c r="K16" s="1">
        <v>1744.0840000000001</v>
      </c>
      <c r="L16" s="1">
        <f t="shared" si="4"/>
        <v>86.05399999999986</v>
      </c>
      <c r="M16" s="1">
        <f t="shared" si="5"/>
        <v>1830.1379999999999</v>
      </c>
      <c r="N16" s="1"/>
      <c r="O16" s="1">
        <v>199</v>
      </c>
      <c r="P16" s="1">
        <v>1010.4538680000001</v>
      </c>
      <c r="Q16" s="1"/>
      <c r="R16" s="1">
        <v>200</v>
      </c>
      <c r="S16" s="1">
        <v>179.47851200000031</v>
      </c>
      <c r="T16" s="1">
        <f>IFERROR(VLOOKUP(A16,[1]Sheet!$A:$D,4,0),0)</f>
        <v>110</v>
      </c>
      <c r="U16" s="1">
        <f t="shared" si="6"/>
        <v>366.02760000000001</v>
      </c>
      <c r="V16" s="5">
        <f t="shared" ref="V16:V18" si="14">11*U16-S16-R16-Q16-P16-F16</f>
        <v>1684.8732199999999</v>
      </c>
      <c r="W16" s="5">
        <f t="shared" si="8"/>
        <v>1684.8732199999999</v>
      </c>
      <c r="X16" s="5">
        <f t="shared" si="9"/>
        <v>684.87321999999995</v>
      </c>
      <c r="Y16" s="5">
        <v>1000</v>
      </c>
      <c r="Z16" s="5"/>
      <c r="AA16" s="1"/>
      <c r="AB16" s="1">
        <f t="shared" si="10"/>
        <v>11</v>
      </c>
      <c r="AC16" s="1">
        <f t="shared" si="7"/>
        <v>6.3968683782315878</v>
      </c>
      <c r="AD16" s="1">
        <v>311.50259999999997</v>
      </c>
      <c r="AE16" s="1">
        <v>295.10579999999999</v>
      </c>
      <c r="AF16" s="1">
        <v>309.99720000000002</v>
      </c>
      <c r="AG16" s="1">
        <v>305.21879999999999</v>
      </c>
      <c r="AH16" s="1">
        <v>340.45979999999997</v>
      </c>
      <c r="AI16" s="1">
        <v>331.50040000000001</v>
      </c>
      <c r="AJ16" s="1">
        <v>316.81979999999999</v>
      </c>
      <c r="AK16" s="1">
        <v>331.11559999999997</v>
      </c>
      <c r="AL16" s="1">
        <v>303.43380000000002</v>
      </c>
      <c r="AM16" s="1">
        <v>292.61540000000002</v>
      </c>
      <c r="AN16" s="1" t="s">
        <v>56</v>
      </c>
      <c r="AO16" s="1">
        <f t="shared" si="11"/>
        <v>685</v>
      </c>
      <c r="AP16" s="1">
        <f t="shared" si="12"/>
        <v>1000</v>
      </c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" t="s">
        <v>57</v>
      </c>
      <c r="B17" s="1" t="s">
        <v>41</v>
      </c>
      <c r="C17" s="1">
        <v>2121.259</v>
      </c>
      <c r="D17" s="1">
        <v>5076.7449999999999</v>
      </c>
      <c r="E17" s="1">
        <v>3236.3739999999998</v>
      </c>
      <c r="F17" s="1">
        <v>2064.0810000000001</v>
      </c>
      <c r="G17" s="8">
        <v>1</v>
      </c>
      <c r="H17" s="1">
        <v>50</v>
      </c>
      <c r="I17" s="1" t="s">
        <v>42</v>
      </c>
      <c r="J17" s="1"/>
      <c r="K17" s="1">
        <v>3718.8719999999998</v>
      </c>
      <c r="L17" s="1">
        <f t="shared" si="4"/>
        <v>-482.49800000000005</v>
      </c>
      <c r="M17" s="1">
        <f t="shared" si="5"/>
        <v>3026.5719999999997</v>
      </c>
      <c r="N17" s="1">
        <v>209.80199999999999</v>
      </c>
      <c r="O17" s="1">
        <v>87</v>
      </c>
      <c r="P17" s="1">
        <v>0</v>
      </c>
      <c r="Q17" s="1">
        <v>755.07253999999989</v>
      </c>
      <c r="R17" s="1">
        <v>1200</v>
      </c>
      <c r="S17" s="1">
        <v>834.51762000000008</v>
      </c>
      <c r="T17" s="1">
        <f>IFERROR(VLOOKUP(A17,[1]Sheet!$A:$D,4,0),0)</f>
        <v>110</v>
      </c>
      <c r="U17" s="1">
        <f t="shared" si="6"/>
        <v>605.31439999999998</v>
      </c>
      <c r="V17" s="5">
        <f t="shared" si="14"/>
        <v>1804.7872399999987</v>
      </c>
      <c r="W17" s="5">
        <f t="shared" si="8"/>
        <v>1804.7872399999987</v>
      </c>
      <c r="X17" s="5">
        <f t="shared" si="9"/>
        <v>804.78723999999875</v>
      </c>
      <c r="Y17" s="5">
        <v>1000</v>
      </c>
      <c r="Z17" s="5"/>
      <c r="AA17" s="1"/>
      <c r="AB17" s="1">
        <f t="shared" si="10"/>
        <v>10.999999999999998</v>
      </c>
      <c r="AC17" s="1">
        <f t="shared" si="7"/>
        <v>8.0184300257849479</v>
      </c>
      <c r="AD17" s="1">
        <v>551.59320000000002</v>
      </c>
      <c r="AE17" s="1">
        <v>397.40660000000003</v>
      </c>
      <c r="AF17" s="1">
        <v>536.87819999999999</v>
      </c>
      <c r="AG17" s="1">
        <v>507.46519999999998</v>
      </c>
      <c r="AH17" s="1">
        <v>484.0308</v>
      </c>
      <c r="AI17" s="1">
        <v>493.35700000000003</v>
      </c>
      <c r="AJ17" s="1">
        <v>462.59759999999989</v>
      </c>
      <c r="AK17" s="1">
        <v>485.04379999999992</v>
      </c>
      <c r="AL17" s="1">
        <v>537.00080000000003</v>
      </c>
      <c r="AM17" s="1">
        <v>361.52140000000003</v>
      </c>
      <c r="AN17" s="1" t="s">
        <v>56</v>
      </c>
      <c r="AO17" s="1">
        <f t="shared" si="11"/>
        <v>805</v>
      </c>
      <c r="AP17" s="1">
        <f t="shared" si="12"/>
        <v>1000</v>
      </c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" t="s">
        <v>58</v>
      </c>
      <c r="B18" s="1" t="s">
        <v>41</v>
      </c>
      <c r="C18" s="1">
        <v>276.85899999999998</v>
      </c>
      <c r="D18" s="1">
        <v>47.704000000000001</v>
      </c>
      <c r="E18" s="1">
        <v>227.136</v>
      </c>
      <c r="F18" s="1">
        <v>15.494999999999999</v>
      </c>
      <c r="G18" s="8">
        <v>1</v>
      </c>
      <c r="H18" s="1">
        <v>60</v>
      </c>
      <c r="I18" s="1" t="s">
        <v>42</v>
      </c>
      <c r="J18" s="1"/>
      <c r="K18" s="1">
        <v>226.96100000000001</v>
      </c>
      <c r="L18" s="1">
        <f t="shared" si="4"/>
        <v>0.17499999999998295</v>
      </c>
      <c r="M18" s="1">
        <f t="shared" si="5"/>
        <v>227.136</v>
      </c>
      <c r="N18" s="1"/>
      <c r="O18" s="1">
        <v>0</v>
      </c>
      <c r="P18" s="1">
        <v>56.813999999999957</v>
      </c>
      <c r="Q18" s="1"/>
      <c r="R18" s="1"/>
      <c r="S18" s="1">
        <v>198.0856</v>
      </c>
      <c r="T18" s="1">
        <f>IFERROR(VLOOKUP(A18,[1]Sheet!$A:$D,4,0),0)</f>
        <v>0</v>
      </c>
      <c r="U18" s="1">
        <f t="shared" si="6"/>
        <v>45.427199999999999</v>
      </c>
      <c r="V18" s="5">
        <f t="shared" si="14"/>
        <v>229.30460000000005</v>
      </c>
      <c r="W18" s="5">
        <f t="shared" si="8"/>
        <v>229.30460000000005</v>
      </c>
      <c r="X18" s="5">
        <f t="shared" si="9"/>
        <v>229.30460000000005</v>
      </c>
      <c r="Y18" s="5"/>
      <c r="Z18" s="5"/>
      <c r="AA18" s="1"/>
      <c r="AB18" s="1">
        <f t="shared" si="10"/>
        <v>11</v>
      </c>
      <c r="AC18" s="1">
        <f t="shared" si="7"/>
        <v>5.9522620808678495</v>
      </c>
      <c r="AD18" s="1">
        <v>38.034599999999998</v>
      </c>
      <c r="AE18" s="1">
        <v>28.965</v>
      </c>
      <c r="AF18" s="1">
        <v>29.552399999999999</v>
      </c>
      <c r="AG18" s="1">
        <v>35.252200000000002</v>
      </c>
      <c r="AH18" s="1">
        <v>36.537799999999997</v>
      </c>
      <c r="AI18" s="1">
        <v>34.430399999999999</v>
      </c>
      <c r="AJ18" s="1">
        <v>35.499600000000001</v>
      </c>
      <c r="AK18" s="1">
        <v>33.082799999999999</v>
      </c>
      <c r="AL18" s="1">
        <v>37.029600000000002</v>
      </c>
      <c r="AM18" s="1">
        <v>37.272799999999997</v>
      </c>
      <c r="AN18" s="1"/>
      <c r="AO18" s="1">
        <f t="shared" si="11"/>
        <v>229</v>
      </c>
      <c r="AP18" s="1">
        <f t="shared" si="12"/>
        <v>0</v>
      </c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59</v>
      </c>
      <c r="B19" s="1" t="s">
        <v>41</v>
      </c>
      <c r="C19" s="1">
        <v>1346.2049999999999</v>
      </c>
      <c r="D19" s="1">
        <v>1381.895</v>
      </c>
      <c r="E19" s="1">
        <v>1565.3330000000001</v>
      </c>
      <c r="F19" s="1">
        <v>210.38399999999999</v>
      </c>
      <c r="G19" s="8">
        <v>1</v>
      </c>
      <c r="H19" s="1">
        <v>60</v>
      </c>
      <c r="I19" s="1" t="s">
        <v>42</v>
      </c>
      <c r="J19" s="1"/>
      <c r="K19" s="1">
        <v>2364.6060000000002</v>
      </c>
      <c r="L19" s="1">
        <f t="shared" si="4"/>
        <v>-799.27300000000014</v>
      </c>
      <c r="M19" s="1">
        <f t="shared" si="5"/>
        <v>1565.3330000000001</v>
      </c>
      <c r="N19" s="1"/>
      <c r="O19" s="1">
        <v>70</v>
      </c>
      <c r="P19" s="1">
        <v>0</v>
      </c>
      <c r="Q19" s="1"/>
      <c r="R19" s="1"/>
      <c r="S19" s="1">
        <v>120.50198</v>
      </c>
      <c r="T19" s="1">
        <f>IFERROR(VLOOKUP(A19,[1]Sheet!$A:$D,4,0),0)</f>
        <v>85</v>
      </c>
      <c r="U19" s="1">
        <f t="shared" si="6"/>
        <v>313.06659999999999</v>
      </c>
      <c r="V19" s="5">
        <f>7*U19-S19-R19-Q19-P19-F19</f>
        <v>1860.5802199999998</v>
      </c>
      <c r="W19" s="5">
        <f t="shared" si="8"/>
        <v>1860.5802199999998</v>
      </c>
      <c r="X19" s="5">
        <f t="shared" si="9"/>
        <v>860.58021999999983</v>
      </c>
      <c r="Y19" s="5">
        <v>1000</v>
      </c>
      <c r="Z19" s="5"/>
      <c r="AA19" s="1"/>
      <c r="AB19" s="1">
        <f t="shared" si="10"/>
        <v>7</v>
      </c>
      <c r="AC19" s="1">
        <f t="shared" si="7"/>
        <v>1.0569188153574991</v>
      </c>
      <c r="AD19" s="1">
        <v>136.9846</v>
      </c>
      <c r="AE19" s="1">
        <v>122.83620000000001</v>
      </c>
      <c r="AF19" s="1">
        <v>175.79259999999999</v>
      </c>
      <c r="AG19" s="1">
        <v>156.15600000000001</v>
      </c>
      <c r="AH19" s="1">
        <v>108.5932</v>
      </c>
      <c r="AI19" s="1">
        <v>108.50579999999999</v>
      </c>
      <c r="AJ19" s="1">
        <v>267.83600000000001</v>
      </c>
      <c r="AK19" s="1">
        <v>293.80500000000001</v>
      </c>
      <c r="AL19" s="1">
        <v>127.1848</v>
      </c>
      <c r="AM19" s="1">
        <v>98.499600000000015</v>
      </c>
      <c r="AN19" s="1" t="s">
        <v>56</v>
      </c>
      <c r="AO19" s="1">
        <f t="shared" si="11"/>
        <v>861</v>
      </c>
      <c r="AP19" s="1">
        <f t="shared" si="12"/>
        <v>1000</v>
      </c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3" t="s">
        <v>60</v>
      </c>
      <c r="B20" s="13" t="s">
        <v>41</v>
      </c>
      <c r="C20" s="13"/>
      <c r="D20" s="13"/>
      <c r="E20" s="13"/>
      <c r="F20" s="13"/>
      <c r="G20" s="14">
        <v>0</v>
      </c>
      <c r="H20" s="13">
        <v>60</v>
      </c>
      <c r="I20" s="13" t="s">
        <v>42</v>
      </c>
      <c r="J20" s="13"/>
      <c r="K20" s="13"/>
      <c r="L20" s="13">
        <f t="shared" si="4"/>
        <v>0</v>
      </c>
      <c r="M20" s="13">
        <f t="shared" si="5"/>
        <v>0</v>
      </c>
      <c r="N20" s="13"/>
      <c r="O20" s="13">
        <v>0</v>
      </c>
      <c r="P20" s="13">
        <v>0</v>
      </c>
      <c r="Q20" s="13"/>
      <c r="R20" s="13"/>
      <c r="S20" s="13">
        <v>0</v>
      </c>
      <c r="T20" s="1">
        <f>IFERROR(VLOOKUP(A20,[1]Sheet!$A:$D,4,0),0)</f>
        <v>0</v>
      </c>
      <c r="U20" s="13">
        <f t="shared" si="6"/>
        <v>0</v>
      </c>
      <c r="V20" s="15"/>
      <c r="W20" s="5">
        <f t="shared" si="8"/>
        <v>0</v>
      </c>
      <c r="X20" s="5">
        <f t="shared" si="9"/>
        <v>0</v>
      </c>
      <c r="Y20" s="5"/>
      <c r="Z20" s="15"/>
      <c r="AA20" s="13"/>
      <c r="AB20" s="1" t="e">
        <f t="shared" si="10"/>
        <v>#DIV/0!</v>
      </c>
      <c r="AC20" s="13" t="e">
        <f t="shared" si="7"/>
        <v>#DIV/0!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 t="s">
        <v>61</v>
      </c>
      <c r="AO20" s="1">
        <f t="shared" si="11"/>
        <v>0</v>
      </c>
      <c r="AP20" s="1">
        <f t="shared" si="12"/>
        <v>0</v>
      </c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62</v>
      </c>
      <c r="B21" s="1" t="s">
        <v>41</v>
      </c>
      <c r="C21" s="1">
        <v>2823.9859999999999</v>
      </c>
      <c r="D21" s="1">
        <v>3995.9659999999999</v>
      </c>
      <c r="E21" s="1">
        <v>2809.5680000000002</v>
      </c>
      <c r="F21" s="1">
        <v>2122.402</v>
      </c>
      <c r="G21" s="8">
        <v>1</v>
      </c>
      <c r="H21" s="1">
        <v>60</v>
      </c>
      <c r="I21" s="1" t="s">
        <v>42</v>
      </c>
      <c r="J21" s="1"/>
      <c r="K21" s="1">
        <v>2810.9</v>
      </c>
      <c r="L21" s="1">
        <f t="shared" si="4"/>
        <v>-1.3319999999998799</v>
      </c>
      <c r="M21" s="1">
        <f t="shared" si="5"/>
        <v>2809.5680000000002</v>
      </c>
      <c r="N21" s="1"/>
      <c r="O21" s="1">
        <v>274</v>
      </c>
      <c r="P21" s="1">
        <v>0</v>
      </c>
      <c r="Q21" s="1">
        <v>718.86803999999995</v>
      </c>
      <c r="R21" s="1">
        <v>600</v>
      </c>
      <c r="S21" s="1">
        <v>460.8711799999985</v>
      </c>
      <c r="T21" s="1">
        <f>IFERROR(VLOOKUP(A21,[1]Sheet!$A:$D,4,0),0)</f>
        <v>354</v>
      </c>
      <c r="U21" s="1">
        <f t="shared" si="6"/>
        <v>561.91360000000009</v>
      </c>
      <c r="V21" s="5">
        <f t="shared" ref="V21:V24" si="15">11*U21-S21-R21-Q21-P21-F21</f>
        <v>2278.9083800000026</v>
      </c>
      <c r="W21" s="5">
        <f t="shared" si="8"/>
        <v>2278.9083800000026</v>
      </c>
      <c r="X21" s="5">
        <f t="shared" si="9"/>
        <v>1278.9083800000026</v>
      </c>
      <c r="Y21" s="5">
        <v>1000</v>
      </c>
      <c r="Z21" s="5"/>
      <c r="AA21" s="1"/>
      <c r="AB21" s="1">
        <f t="shared" si="10"/>
        <v>11</v>
      </c>
      <c r="AC21" s="1">
        <f t="shared" si="7"/>
        <v>6.9443793850157709</v>
      </c>
      <c r="AD21" s="1">
        <v>487.86939999999993</v>
      </c>
      <c r="AE21" s="1">
        <v>378.35160000000002</v>
      </c>
      <c r="AF21" s="1">
        <v>517.1099999999999</v>
      </c>
      <c r="AG21" s="1">
        <v>505.49000000000012</v>
      </c>
      <c r="AH21" s="1">
        <v>507.11279999999999</v>
      </c>
      <c r="AI21" s="1">
        <v>586.41680000000008</v>
      </c>
      <c r="AJ21" s="1">
        <v>534.98919999999998</v>
      </c>
      <c r="AK21" s="1">
        <v>555.95759999999996</v>
      </c>
      <c r="AL21" s="1">
        <v>437.25760000000002</v>
      </c>
      <c r="AM21" s="1">
        <v>424.34440000000012</v>
      </c>
      <c r="AN21" s="1" t="s">
        <v>56</v>
      </c>
      <c r="AO21" s="1">
        <f t="shared" si="11"/>
        <v>1279</v>
      </c>
      <c r="AP21" s="1">
        <f t="shared" si="12"/>
        <v>1000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 t="s">
        <v>63</v>
      </c>
      <c r="B22" s="1" t="s">
        <v>41</v>
      </c>
      <c r="C22" s="1">
        <v>398.399</v>
      </c>
      <c r="D22" s="1">
        <v>437.09800000000001</v>
      </c>
      <c r="E22" s="1">
        <v>503.37900000000002</v>
      </c>
      <c r="F22" s="1">
        <v>104.833</v>
      </c>
      <c r="G22" s="8">
        <v>1</v>
      </c>
      <c r="H22" s="1">
        <v>60</v>
      </c>
      <c r="I22" s="1" t="s">
        <v>42</v>
      </c>
      <c r="J22" s="1"/>
      <c r="K22" s="1">
        <v>494.87</v>
      </c>
      <c r="L22" s="1">
        <f t="shared" si="4"/>
        <v>8.5090000000000146</v>
      </c>
      <c r="M22" s="1">
        <f t="shared" si="5"/>
        <v>503.37900000000002</v>
      </c>
      <c r="N22" s="1"/>
      <c r="O22" s="1">
        <v>21</v>
      </c>
      <c r="P22" s="1">
        <v>333.57660399999992</v>
      </c>
      <c r="Q22" s="1"/>
      <c r="R22" s="1">
        <v>200</v>
      </c>
      <c r="S22" s="1">
        <v>264.33465600000028</v>
      </c>
      <c r="T22" s="1">
        <f>IFERROR(VLOOKUP(A22,[1]Sheet!$A:$D,4,0),0)</f>
        <v>43</v>
      </c>
      <c r="U22" s="1">
        <f t="shared" si="6"/>
        <v>100.67580000000001</v>
      </c>
      <c r="V22" s="5">
        <f t="shared" si="15"/>
        <v>204.68953999999988</v>
      </c>
      <c r="W22" s="5">
        <f t="shared" si="8"/>
        <v>204.68953999999988</v>
      </c>
      <c r="X22" s="5">
        <f t="shared" si="9"/>
        <v>204.68953999999988</v>
      </c>
      <c r="Y22" s="5"/>
      <c r="Z22" s="5"/>
      <c r="AA22" s="1"/>
      <c r="AB22" s="1">
        <f t="shared" si="10"/>
        <v>11</v>
      </c>
      <c r="AC22" s="1">
        <f t="shared" si="7"/>
        <v>8.9668446637622949</v>
      </c>
      <c r="AD22" s="1">
        <v>102.6002</v>
      </c>
      <c r="AE22" s="1">
        <v>71.570999999999998</v>
      </c>
      <c r="AF22" s="1">
        <v>71.183600000000013</v>
      </c>
      <c r="AG22" s="1">
        <v>69.116599999999991</v>
      </c>
      <c r="AH22" s="1">
        <v>62.021399999999993</v>
      </c>
      <c r="AI22" s="1">
        <v>61.516399999999997</v>
      </c>
      <c r="AJ22" s="1">
        <v>69.022599999999997</v>
      </c>
      <c r="AK22" s="1">
        <v>72.255200000000002</v>
      </c>
      <c r="AL22" s="1">
        <v>61.949800000000003</v>
      </c>
      <c r="AM22" s="1">
        <v>65.077399999999997</v>
      </c>
      <c r="AN22" s="1" t="s">
        <v>64</v>
      </c>
      <c r="AO22" s="1">
        <f t="shared" si="11"/>
        <v>205</v>
      </c>
      <c r="AP22" s="1">
        <f t="shared" si="12"/>
        <v>0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65</v>
      </c>
      <c r="B23" s="1" t="s">
        <v>41</v>
      </c>
      <c r="C23" s="1">
        <v>688.34</v>
      </c>
      <c r="D23" s="1">
        <v>380.392</v>
      </c>
      <c r="E23" s="1">
        <v>762.39099999999996</v>
      </c>
      <c r="F23" s="1">
        <v>70.626000000000005</v>
      </c>
      <c r="G23" s="8">
        <v>1</v>
      </c>
      <c r="H23" s="1">
        <v>60</v>
      </c>
      <c r="I23" s="1" t="s">
        <v>42</v>
      </c>
      <c r="J23" s="1"/>
      <c r="K23" s="1">
        <v>802.05200000000002</v>
      </c>
      <c r="L23" s="1">
        <f t="shared" si="4"/>
        <v>-39.661000000000058</v>
      </c>
      <c r="M23" s="1">
        <f t="shared" si="5"/>
        <v>762.39099999999996</v>
      </c>
      <c r="N23" s="1"/>
      <c r="O23" s="1">
        <v>39</v>
      </c>
      <c r="P23" s="1">
        <v>325.37540000000001</v>
      </c>
      <c r="Q23" s="1"/>
      <c r="R23" s="1"/>
      <c r="S23" s="1">
        <v>170.91131999999999</v>
      </c>
      <c r="T23" s="1">
        <f>IFERROR(VLOOKUP(A23,[1]Sheet!$A:$D,4,0),0)</f>
        <v>43</v>
      </c>
      <c r="U23" s="1">
        <f t="shared" si="6"/>
        <v>152.47819999999999</v>
      </c>
      <c r="V23" s="5">
        <f>10*U23-S23-R23-Q23-P23-F23</f>
        <v>957.86928000000012</v>
      </c>
      <c r="W23" s="5">
        <f t="shared" si="8"/>
        <v>957.86928000000012</v>
      </c>
      <c r="X23" s="5">
        <f t="shared" si="9"/>
        <v>957.86928000000012</v>
      </c>
      <c r="Y23" s="5"/>
      <c r="Z23" s="5"/>
      <c r="AA23" s="1"/>
      <c r="AB23" s="1">
        <f t="shared" si="10"/>
        <v>10.000000000000002</v>
      </c>
      <c r="AC23" s="1">
        <f t="shared" si="7"/>
        <v>3.7179919490130398</v>
      </c>
      <c r="AD23" s="1">
        <v>125.66840000000001</v>
      </c>
      <c r="AE23" s="1">
        <v>121.9766</v>
      </c>
      <c r="AF23" s="1">
        <v>141.16399999999999</v>
      </c>
      <c r="AG23" s="1">
        <v>129.85220000000001</v>
      </c>
      <c r="AH23" s="1">
        <v>142.2612</v>
      </c>
      <c r="AI23" s="1">
        <v>173.9622</v>
      </c>
      <c r="AJ23" s="1">
        <v>129.33359999999999</v>
      </c>
      <c r="AK23" s="1">
        <v>135.83539999999999</v>
      </c>
      <c r="AL23" s="1">
        <v>136.5136</v>
      </c>
      <c r="AM23" s="1">
        <v>123.0706</v>
      </c>
      <c r="AN23" s="1" t="s">
        <v>66</v>
      </c>
      <c r="AO23" s="1">
        <f t="shared" si="11"/>
        <v>958</v>
      </c>
      <c r="AP23" s="1">
        <f t="shared" si="12"/>
        <v>0</v>
      </c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67</v>
      </c>
      <c r="B24" s="1" t="s">
        <v>41</v>
      </c>
      <c r="C24" s="1">
        <v>1246.4760000000001</v>
      </c>
      <c r="D24" s="1">
        <v>2231.8249999999998</v>
      </c>
      <c r="E24" s="1">
        <v>1414.34</v>
      </c>
      <c r="F24" s="1">
        <v>1078.433</v>
      </c>
      <c r="G24" s="8">
        <v>1</v>
      </c>
      <c r="H24" s="1">
        <v>60</v>
      </c>
      <c r="I24" s="1" t="s">
        <v>42</v>
      </c>
      <c r="J24" s="1"/>
      <c r="K24" s="1">
        <v>1415.4290000000001</v>
      </c>
      <c r="L24" s="1">
        <f t="shared" si="4"/>
        <v>-1.0890000000001692</v>
      </c>
      <c r="M24" s="1">
        <f t="shared" si="5"/>
        <v>1414.34</v>
      </c>
      <c r="N24" s="1"/>
      <c r="O24" s="1">
        <v>60</v>
      </c>
      <c r="P24" s="1">
        <v>181.8545239999994</v>
      </c>
      <c r="Q24" s="1"/>
      <c r="R24" s="1"/>
      <c r="S24" s="1">
        <v>545.49199600000065</v>
      </c>
      <c r="T24" s="1">
        <f>IFERROR(VLOOKUP(A24,[1]Sheet!$A:$D,4,0),0)</f>
        <v>64</v>
      </c>
      <c r="U24" s="1">
        <f t="shared" si="6"/>
        <v>282.86799999999999</v>
      </c>
      <c r="V24" s="5">
        <f t="shared" si="15"/>
        <v>1305.7684799999997</v>
      </c>
      <c r="W24" s="5">
        <f t="shared" si="8"/>
        <v>1305.7684799999997</v>
      </c>
      <c r="X24" s="5">
        <f t="shared" si="9"/>
        <v>715.76847999999973</v>
      </c>
      <c r="Y24" s="5">
        <v>590</v>
      </c>
      <c r="Z24" s="5"/>
      <c r="AA24" s="1"/>
      <c r="AB24" s="1">
        <f t="shared" si="10"/>
        <v>11</v>
      </c>
      <c r="AC24" s="1">
        <f t="shared" si="7"/>
        <v>6.3838239744333052</v>
      </c>
      <c r="AD24" s="1">
        <v>247.3904</v>
      </c>
      <c r="AE24" s="1">
        <v>212.6772</v>
      </c>
      <c r="AF24" s="1">
        <v>273.87939999999998</v>
      </c>
      <c r="AG24" s="1">
        <v>250.036</v>
      </c>
      <c r="AH24" s="1">
        <v>230.7252</v>
      </c>
      <c r="AI24" s="1">
        <v>233.12299999999999</v>
      </c>
      <c r="AJ24" s="1">
        <v>218.1892</v>
      </c>
      <c r="AK24" s="1">
        <v>227.3108</v>
      </c>
      <c r="AL24" s="1">
        <v>228.71340000000001</v>
      </c>
      <c r="AM24" s="1">
        <v>218.39840000000001</v>
      </c>
      <c r="AN24" s="1" t="s">
        <v>56</v>
      </c>
      <c r="AO24" s="1">
        <f t="shared" si="11"/>
        <v>716</v>
      </c>
      <c r="AP24" s="1">
        <f t="shared" si="12"/>
        <v>590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3" t="s">
        <v>68</v>
      </c>
      <c r="B25" s="13" t="s">
        <v>41</v>
      </c>
      <c r="C25" s="13"/>
      <c r="D25" s="13"/>
      <c r="E25" s="13"/>
      <c r="F25" s="13"/>
      <c r="G25" s="14">
        <v>0</v>
      </c>
      <c r="H25" s="13">
        <v>30</v>
      </c>
      <c r="I25" s="13" t="s">
        <v>42</v>
      </c>
      <c r="J25" s="13"/>
      <c r="K25" s="13"/>
      <c r="L25" s="13">
        <f t="shared" si="4"/>
        <v>0</v>
      </c>
      <c r="M25" s="13">
        <f t="shared" si="5"/>
        <v>0</v>
      </c>
      <c r="N25" s="13"/>
      <c r="O25" s="13">
        <v>0</v>
      </c>
      <c r="P25" s="13">
        <v>0</v>
      </c>
      <c r="Q25" s="13"/>
      <c r="R25" s="13"/>
      <c r="S25" s="13">
        <v>0</v>
      </c>
      <c r="T25" s="1">
        <f>IFERROR(VLOOKUP(A25,[1]Sheet!$A:$D,4,0),0)</f>
        <v>0</v>
      </c>
      <c r="U25" s="13">
        <f t="shared" si="6"/>
        <v>0</v>
      </c>
      <c r="V25" s="15"/>
      <c r="W25" s="5">
        <f t="shared" si="8"/>
        <v>0</v>
      </c>
      <c r="X25" s="5">
        <f t="shared" si="9"/>
        <v>0</v>
      </c>
      <c r="Y25" s="5"/>
      <c r="Z25" s="15"/>
      <c r="AA25" s="13"/>
      <c r="AB25" s="1" t="e">
        <f t="shared" si="10"/>
        <v>#DIV/0!</v>
      </c>
      <c r="AC25" s="13" t="e">
        <f t="shared" si="7"/>
        <v>#DIV/0!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 t="s">
        <v>61</v>
      </c>
      <c r="AO25" s="1">
        <f t="shared" si="11"/>
        <v>0</v>
      </c>
      <c r="AP25" s="1">
        <f t="shared" si="12"/>
        <v>0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3" t="s">
        <v>69</v>
      </c>
      <c r="B26" s="13" t="s">
        <v>41</v>
      </c>
      <c r="C26" s="13"/>
      <c r="D26" s="13"/>
      <c r="E26" s="13"/>
      <c r="F26" s="13"/>
      <c r="G26" s="14">
        <v>0</v>
      </c>
      <c r="H26" s="13">
        <v>30</v>
      </c>
      <c r="I26" s="13" t="s">
        <v>42</v>
      </c>
      <c r="J26" s="13"/>
      <c r="K26" s="13"/>
      <c r="L26" s="13">
        <f t="shared" si="4"/>
        <v>0</v>
      </c>
      <c r="M26" s="13">
        <f t="shared" si="5"/>
        <v>0</v>
      </c>
      <c r="N26" s="13"/>
      <c r="O26" s="13">
        <v>0</v>
      </c>
      <c r="P26" s="13">
        <v>0</v>
      </c>
      <c r="Q26" s="13"/>
      <c r="R26" s="13"/>
      <c r="S26" s="13">
        <v>0</v>
      </c>
      <c r="T26" s="1">
        <f>IFERROR(VLOOKUP(A26,[1]Sheet!$A:$D,4,0),0)</f>
        <v>0</v>
      </c>
      <c r="U26" s="13">
        <f t="shared" si="6"/>
        <v>0</v>
      </c>
      <c r="V26" s="15"/>
      <c r="W26" s="5">
        <f t="shared" si="8"/>
        <v>0</v>
      </c>
      <c r="X26" s="5">
        <f t="shared" si="9"/>
        <v>0</v>
      </c>
      <c r="Y26" s="5"/>
      <c r="Z26" s="15"/>
      <c r="AA26" s="13"/>
      <c r="AB26" s="1" t="e">
        <f t="shared" si="10"/>
        <v>#DIV/0!</v>
      </c>
      <c r="AC26" s="13" t="e">
        <f t="shared" si="7"/>
        <v>#DIV/0!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 t="s">
        <v>61</v>
      </c>
      <c r="AO26" s="1">
        <f t="shared" si="11"/>
        <v>0</v>
      </c>
      <c r="AP26" s="1">
        <f t="shared" si="12"/>
        <v>0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70</v>
      </c>
      <c r="B27" s="1" t="s">
        <v>41</v>
      </c>
      <c r="C27" s="1">
        <v>843.25800000000004</v>
      </c>
      <c r="D27" s="1">
        <v>645.07600000000002</v>
      </c>
      <c r="E27" s="1">
        <v>810.70500000000004</v>
      </c>
      <c r="F27" s="1">
        <v>34.628</v>
      </c>
      <c r="G27" s="8">
        <v>1</v>
      </c>
      <c r="H27" s="1">
        <v>30</v>
      </c>
      <c r="I27" s="1" t="s">
        <v>42</v>
      </c>
      <c r="J27" s="1"/>
      <c r="K27" s="1">
        <v>1085.721</v>
      </c>
      <c r="L27" s="1">
        <f t="shared" si="4"/>
        <v>-275.01599999999996</v>
      </c>
      <c r="M27" s="1">
        <f t="shared" si="5"/>
        <v>810.70500000000004</v>
      </c>
      <c r="N27" s="1"/>
      <c r="O27" s="1">
        <v>56</v>
      </c>
      <c r="P27" s="1">
        <v>732.44820000000016</v>
      </c>
      <c r="Q27" s="1"/>
      <c r="R27" s="1"/>
      <c r="S27" s="1">
        <v>492.6315199999998</v>
      </c>
      <c r="T27" s="1">
        <f>IFERROR(VLOOKUP(A27,[1]Sheet!$A:$D,4,0),0)</f>
        <v>49</v>
      </c>
      <c r="U27" s="1">
        <f t="shared" si="6"/>
        <v>162.14100000000002</v>
      </c>
      <c r="V27" s="5">
        <f>11*U27-S27-R27-Q27-P27-F27</f>
        <v>523.84328000000028</v>
      </c>
      <c r="W27" s="5">
        <f t="shared" si="8"/>
        <v>523.84328000000028</v>
      </c>
      <c r="X27" s="5">
        <f t="shared" si="9"/>
        <v>523.84328000000028</v>
      </c>
      <c r="Y27" s="5"/>
      <c r="Z27" s="5"/>
      <c r="AA27" s="1"/>
      <c r="AB27" s="1">
        <f t="shared" si="10"/>
        <v>11</v>
      </c>
      <c r="AC27" s="1">
        <f t="shared" si="7"/>
        <v>7.7692114887659489</v>
      </c>
      <c r="AD27" s="1">
        <v>220.8784</v>
      </c>
      <c r="AE27" s="1">
        <v>196.44579999999999</v>
      </c>
      <c r="AF27" s="1">
        <v>202.96340000000001</v>
      </c>
      <c r="AG27" s="1">
        <v>208.9128</v>
      </c>
      <c r="AH27" s="1">
        <v>243.0076</v>
      </c>
      <c r="AI27" s="1">
        <v>239.9324</v>
      </c>
      <c r="AJ27" s="1">
        <v>203.25640000000001</v>
      </c>
      <c r="AK27" s="1">
        <v>201.97280000000001</v>
      </c>
      <c r="AL27" s="1">
        <v>204.7424</v>
      </c>
      <c r="AM27" s="1">
        <v>208.33879999999999</v>
      </c>
      <c r="AN27" s="1" t="s">
        <v>66</v>
      </c>
      <c r="AO27" s="1">
        <f t="shared" si="11"/>
        <v>524</v>
      </c>
      <c r="AP27" s="1">
        <f t="shared" si="12"/>
        <v>0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3" t="s">
        <v>71</v>
      </c>
      <c r="B28" s="13" t="s">
        <v>41</v>
      </c>
      <c r="C28" s="13"/>
      <c r="D28" s="13"/>
      <c r="E28" s="13"/>
      <c r="F28" s="13"/>
      <c r="G28" s="14">
        <v>0</v>
      </c>
      <c r="H28" s="13">
        <v>45</v>
      </c>
      <c r="I28" s="13" t="s">
        <v>42</v>
      </c>
      <c r="J28" s="13"/>
      <c r="K28" s="13"/>
      <c r="L28" s="13">
        <f t="shared" si="4"/>
        <v>0</v>
      </c>
      <c r="M28" s="13">
        <f t="shared" si="5"/>
        <v>0</v>
      </c>
      <c r="N28" s="13"/>
      <c r="O28" s="13">
        <v>0</v>
      </c>
      <c r="P28" s="13">
        <v>0</v>
      </c>
      <c r="Q28" s="13"/>
      <c r="R28" s="13"/>
      <c r="S28" s="13">
        <v>0</v>
      </c>
      <c r="T28" s="1">
        <f>IFERROR(VLOOKUP(A28,[1]Sheet!$A:$D,4,0),0)</f>
        <v>0</v>
      </c>
      <c r="U28" s="13">
        <f t="shared" si="6"/>
        <v>0</v>
      </c>
      <c r="V28" s="15"/>
      <c r="W28" s="5">
        <f t="shared" si="8"/>
        <v>0</v>
      </c>
      <c r="X28" s="5">
        <f t="shared" si="9"/>
        <v>0</v>
      </c>
      <c r="Y28" s="5"/>
      <c r="Z28" s="15"/>
      <c r="AA28" s="13"/>
      <c r="AB28" s="1" t="e">
        <f t="shared" si="10"/>
        <v>#DIV/0!</v>
      </c>
      <c r="AC28" s="13" t="e">
        <f t="shared" si="7"/>
        <v>#DIV/0!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 t="s">
        <v>61</v>
      </c>
      <c r="AO28" s="1">
        <f t="shared" si="11"/>
        <v>0</v>
      </c>
      <c r="AP28" s="1">
        <f t="shared" si="12"/>
        <v>0</v>
      </c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3" t="s">
        <v>72</v>
      </c>
      <c r="B29" s="13" t="s">
        <v>41</v>
      </c>
      <c r="C29" s="13"/>
      <c r="D29" s="13"/>
      <c r="E29" s="13"/>
      <c r="F29" s="13"/>
      <c r="G29" s="14">
        <v>0</v>
      </c>
      <c r="H29" s="13">
        <v>40</v>
      </c>
      <c r="I29" s="13" t="s">
        <v>42</v>
      </c>
      <c r="J29" s="13"/>
      <c r="K29" s="13"/>
      <c r="L29" s="13">
        <f t="shared" si="4"/>
        <v>0</v>
      </c>
      <c r="M29" s="13">
        <f t="shared" si="5"/>
        <v>0</v>
      </c>
      <c r="N29" s="13"/>
      <c r="O29" s="13">
        <v>0</v>
      </c>
      <c r="P29" s="13">
        <v>0</v>
      </c>
      <c r="Q29" s="13"/>
      <c r="R29" s="13"/>
      <c r="S29" s="13">
        <v>0</v>
      </c>
      <c r="T29" s="1">
        <f>IFERROR(VLOOKUP(A29,[1]Sheet!$A:$D,4,0),0)</f>
        <v>0</v>
      </c>
      <c r="U29" s="13">
        <f t="shared" si="6"/>
        <v>0</v>
      </c>
      <c r="V29" s="15"/>
      <c r="W29" s="5">
        <f t="shared" si="8"/>
        <v>0</v>
      </c>
      <c r="X29" s="5">
        <f t="shared" si="9"/>
        <v>0</v>
      </c>
      <c r="Y29" s="5"/>
      <c r="Z29" s="15"/>
      <c r="AA29" s="13"/>
      <c r="AB29" s="1" t="e">
        <f t="shared" si="10"/>
        <v>#DIV/0!</v>
      </c>
      <c r="AC29" s="13" t="e">
        <f t="shared" si="7"/>
        <v>#DIV/0!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 t="s">
        <v>61</v>
      </c>
      <c r="AO29" s="1">
        <f t="shared" si="11"/>
        <v>0</v>
      </c>
      <c r="AP29" s="1">
        <f t="shared" si="12"/>
        <v>0</v>
      </c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3" t="s">
        <v>73</v>
      </c>
      <c r="B30" s="13" t="s">
        <v>41</v>
      </c>
      <c r="C30" s="13"/>
      <c r="D30" s="13"/>
      <c r="E30" s="13"/>
      <c r="F30" s="13"/>
      <c r="G30" s="14">
        <v>0</v>
      </c>
      <c r="H30" s="13">
        <v>30</v>
      </c>
      <c r="I30" s="13" t="s">
        <v>42</v>
      </c>
      <c r="J30" s="13"/>
      <c r="K30" s="13"/>
      <c r="L30" s="13">
        <f t="shared" si="4"/>
        <v>0</v>
      </c>
      <c r="M30" s="13">
        <f t="shared" si="5"/>
        <v>0</v>
      </c>
      <c r="N30" s="13"/>
      <c r="O30" s="13">
        <v>0</v>
      </c>
      <c r="P30" s="13">
        <v>0</v>
      </c>
      <c r="Q30" s="13"/>
      <c r="R30" s="13"/>
      <c r="S30" s="13">
        <v>0</v>
      </c>
      <c r="T30" s="1">
        <f>IFERROR(VLOOKUP(A30,[1]Sheet!$A:$D,4,0),0)</f>
        <v>0</v>
      </c>
      <c r="U30" s="13">
        <f t="shared" si="6"/>
        <v>0</v>
      </c>
      <c r="V30" s="15"/>
      <c r="W30" s="5">
        <f t="shared" si="8"/>
        <v>0</v>
      </c>
      <c r="X30" s="5">
        <f t="shared" si="9"/>
        <v>0</v>
      </c>
      <c r="Y30" s="5"/>
      <c r="Z30" s="15"/>
      <c r="AA30" s="13"/>
      <c r="AB30" s="1" t="e">
        <f t="shared" si="10"/>
        <v>#DIV/0!</v>
      </c>
      <c r="AC30" s="13" t="e">
        <f t="shared" si="7"/>
        <v>#DIV/0!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 t="s">
        <v>61</v>
      </c>
      <c r="AO30" s="1">
        <f t="shared" si="11"/>
        <v>0</v>
      </c>
      <c r="AP30" s="1">
        <f t="shared" si="12"/>
        <v>0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3" t="s">
        <v>74</v>
      </c>
      <c r="B31" s="13" t="s">
        <v>41</v>
      </c>
      <c r="C31" s="13"/>
      <c r="D31" s="13"/>
      <c r="E31" s="13"/>
      <c r="F31" s="13"/>
      <c r="G31" s="14">
        <v>0</v>
      </c>
      <c r="H31" s="13">
        <v>50</v>
      </c>
      <c r="I31" s="13" t="s">
        <v>42</v>
      </c>
      <c r="J31" s="13"/>
      <c r="K31" s="13"/>
      <c r="L31" s="13">
        <f t="shared" si="4"/>
        <v>0</v>
      </c>
      <c r="M31" s="13">
        <f t="shared" si="5"/>
        <v>0</v>
      </c>
      <c r="N31" s="13"/>
      <c r="O31" s="13">
        <v>0</v>
      </c>
      <c r="P31" s="13">
        <v>0</v>
      </c>
      <c r="Q31" s="13"/>
      <c r="R31" s="13"/>
      <c r="S31" s="13">
        <v>0</v>
      </c>
      <c r="T31" s="1">
        <f>IFERROR(VLOOKUP(A31,[1]Sheet!$A:$D,4,0),0)</f>
        <v>0</v>
      </c>
      <c r="U31" s="13">
        <f t="shared" si="6"/>
        <v>0</v>
      </c>
      <c r="V31" s="15"/>
      <c r="W31" s="5">
        <f t="shared" si="8"/>
        <v>0</v>
      </c>
      <c r="X31" s="5">
        <f t="shared" si="9"/>
        <v>0</v>
      </c>
      <c r="Y31" s="5"/>
      <c r="Z31" s="15"/>
      <c r="AA31" s="13"/>
      <c r="AB31" s="1" t="e">
        <f t="shared" si="10"/>
        <v>#DIV/0!</v>
      </c>
      <c r="AC31" s="13" t="e">
        <f t="shared" si="7"/>
        <v>#DIV/0!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 t="s">
        <v>61</v>
      </c>
      <c r="AO31" s="1">
        <f t="shared" si="11"/>
        <v>0</v>
      </c>
      <c r="AP31" s="1">
        <f t="shared" si="12"/>
        <v>0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 t="s">
        <v>75</v>
      </c>
      <c r="B32" s="1" t="s">
        <v>41</v>
      </c>
      <c r="C32" s="1">
        <v>7.367</v>
      </c>
      <c r="D32" s="1">
        <v>1.9</v>
      </c>
      <c r="E32" s="1">
        <v>2.7890000000000001</v>
      </c>
      <c r="F32" s="1">
        <v>4.6239999999999997</v>
      </c>
      <c r="G32" s="8">
        <v>1</v>
      </c>
      <c r="H32" s="1">
        <v>50</v>
      </c>
      <c r="I32" s="1" t="s">
        <v>42</v>
      </c>
      <c r="J32" s="1"/>
      <c r="K32" s="1">
        <v>2.4</v>
      </c>
      <c r="L32" s="1">
        <f t="shared" si="4"/>
        <v>0.38900000000000023</v>
      </c>
      <c r="M32" s="1">
        <f t="shared" si="5"/>
        <v>2.7890000000000001</v>
      </c>
      <c r="N32" s="1"/>
      <c r="O32" s="1">
        <v>0</v>
      </c>
      <c r="P32" s="1">
        <v>4</v>
      </c>
      <c r="Q32" s="1"/>
      <c r="R32" s="1"/>
      <c r="S32" s="1">
        <v>4.7714000000000016</v>
      </c>
      <c r="T32" s="1">
        <f>IFERROR(VLOOKUP(A32,[1]Sheet!$A:$D,4,0),0)</f>
        <v>0</v>
      </c>
      <c r="U32" s="1">
        <f t="shared" si="6"/>
        <v>0.55780000000000007</v>
      </c>
      <c r="V32" s="5"/>
      <c r="W32" s="5">
        <f t="shared" si="8"/>
        <v>0</v>
      </c>
      <c r="X32" s="5">
        <f t="shared" si="9"/>
        <v>0</v>
      </c>
      <c r="Y32" s="5"/>
      <c r="Z32" s="5"/>
      <c r="AA32" s="1"/>
      <c r="AB32" s="1">
        <f t="shared" si="10"/>
        <v>24.014700609537467</v>
      </c>
      <c r="AC32" s="1">
        <f t="shared" si="7"/>
        <v>24.014700609537467</v>
      </c>
      <c r="AD32" s="1">
        <v>1.2974000000000001</v>
      </c>
      <c r="AE32" s="1">
        <v>0.74099999999999999</v>
      </c>
      <c r="AF32" s="1">
        <v>0.37459999999999999</v>
      </c>
      <c r="AG32" s="1">
        <v>0.55919999999999992</v>
      </c>
      <c r="AH32" s="1">
        <v>0.73860000000000003</v>
      </c>
      <c r="AI32" s="1">
        <v>0.74099999999999999</v>
      </c>
      <c r="AJ32" s="1">
        <v>0.187</v>
      </c>
      <c r="AK32" s="1">
        <v>0.37319999999999998</v>
      </c>
      <c r="AL32" s="1">
        <v>0.92300000000000004</v>
      </c>
      <c r="AM32" s="1">
        <v>0.54980000000000007</v>
      </c>
      <c r="AN32" s="1" t="s">
        <v>76</v>
      </c>
      <c r="AO32" s="1">
        <f t="shared" si="11"/>
        <v>0</v>
      </c>
      <c r="AP32" s="1">
        <f t="shared" si="12"/>
        <v>0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 t="s">
        <v>77</v>
      </c>
      <c r="B33" s="1" t="s">
        <v>46</v>
      </c>
      <c r="C33" s="1">
        <v>1239</v>
      </c>
      <c r="D33" s="1">
        <v>920</v>
      </c>
      <c r="E33" s="1">
        <v>1161</v>
      </c>
      <c r="F33" s="1">
        <v>439</v>
      </c>
      <c r="G33" s="8">
        <v>0.4</v>
      </c>
      <c r="H33" s="1">
        <v>45</v>
      </c>
      <c r="I33" s="1" t="s">
        <v>42</v>
      </c>
      <c r="J33" s="1"/>
      <c r="K33" s="1">
        <v>1299</v>
      </c>
      <c r="L33" s="1">
        <f t="shared" si="4"/>
        <v>-138</v>
      </c>
      <c r="M33" s="1">
        <f t="shared" si="5"/>
        <v>1041</v>
      </c>
      <c r="N33" s="1">
        <v>120</v>
      </c>
      <c r="O33" s="1">
        <v>227</v>
      </c>
      <c r="P33" s="1">
        <v>145.39200000000011</v>
      </c>
      <c r="Q33" s="1"/>
      <c r="R33" s="1">
        <v>500</v>
      </c>
      <c r="S33" s="1">
        <v>318.78799999999973</v>
      </c>
      <c r="T33" s="1">
        <f>IFERROR(VLOOKUP(A33,[1]Sheet!$A:$D,4,0),0)</f>
        <v>180</v>
      </c>
      <c r="U33" s="1">
        <f t="shared" si="6"/>
        <v>208.2</v>
      </c>
      <c r="V33" s="5">
        <f t="shared" ref="V33:V36" si="16">11*U33-S33-R33-Q33-P33-F33</f>
        <v>887.02</v>
      </c>
      <c r="W33" s="5">
        <f t="shared" si="8"/>
        <v>887.02</v>
      </c>
      <c r="X33" s="5">
        <f t="shared" si="9"/>
        <v>887.02</v>
      </c>
      <c r="Y33" s="5"/>
      <c r="Z33" s="5"/>
      <c r="AA33" s="1"/>
      <c r="AB33" s="1">
        <f t="shared" si="10"/>
        <v>11</v>
      </c>
      <c r="AC33" s="1">
        <f t="shared" si="7"/>
        <v>6.7395773294908734</v>
      </c>
      <c r="AD33" s="1">
        <v>210.6</v>
      </c>
      <c r="AE33" s="1">
        <v>155.19999999999999</v>
      </c>
      <c r="AF33" s="1">
        <v>213.6</v>
      </c>
      <c r="AG33" s="1">
        <v>223</v>
      </c>
      <c r="AH33" s="1">
        <v>211.2</v>
      </c>
      <c r="AI33" s="1">
        <v>237.8</v>
      </c>
      <c r="AJ33" s="1">
        <v>226</v>
      </c>
      <c r="AK33" s="1">
        <v>220</v>
      </c>
      <c r="AL33" s="1">
        <v>239.6</v>
      </c>
      <c r="AM33" s="1">
        <v>234.8</v>
      </c>
      <c r="AN33" s="1" t="s">
        <v>47</v>
      </c>
      <c r="AO33" s="1">
        <f t="shared" si="11"/>
        <v>355</v>
      </c>
      <c r="AP33" s="1">
        <f t="shared" si="12"/>
        <v>0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78</v>
      </c>
      <c r="B34" s="1" t="s">
        <v>46</v>
      </c>
      <c r="C34" s="1">
        <v>554</v>
      </c>
      <c r="D34" s="1">
        <v>346.55099999999999</v>
      </c>
      <c r="E34" s="1">
        <v>568.55100000000004</v>
      </c>
      <c r="F34" s="1"/>
      <c r="G34" s="8">
        <v>0.45</v>
      </c>
      <c r="H34" s="1">
        <v>50</v>
      </c>
      <c r="I34" s="1" t="s">
        <v>42</v>
      </c>
      <c r="J34" s="1"/>
      <c r="K34" s="1">
        <v>1174.5509999999999</v>
      </c>
      <c r="L34" s="1">
        <f t="shared" si="4"/>
        <v>-605.99999999999989</v>
      </c>
      <c r="M34" s="1">
        <f t="shared" si="5"/>
        <v>568.55100000000004</v>
      </c>
      <c r="N34" s="1"/>
      <c r="O34" s="1">
        <v>0</v>
      </c>
      <c r="P34" s="1">
        <v>470.88000000000011</v>
      </c>
      <c r="Q34" s="1">
        <v>165.68</v>
      </c>
      <c r="R34" s="1">
        <v>400</v>
      </c>
      <c r="S34" s="1">
        <v>300</v>
      </c>
      <c r="T34" s="1">
        <f>IFERROR(VLOOKUP(A34,[1]Sheet!$A:$D,4,0),0)</f>
        <v>0</v>
      </c>
      <c r="U34" s="1">
        <f t="shared" si="6"/>
        <v>113.71020000000001</v>
      </c>
      <c r="V34" s="5"/>
      <c r="W34" s="5">
        <f t="shared" si="8"/>
        <v>0</v>
      </c>
      <c r="X34" s="5">
        <f t="shared" si="9"/>
        <v>0</v>
      </c>
      <c r="Y34" s="5"/>
      <c r="Z34" s="5"/>
      <c r="AA34" s="1"/>
      <c r="AB34" s="1">
        <f t="shared" si="10"/>
        <v>11.754090662051425</v>
      </c>
      <c r="AC34" s="1">
        <f t="shared" si="7"/>
        <v>11.754090662051425</v>
      </c>
      <c r="AD34" s="1">
        <v>167.11019999999999</v>
      </c>
      <c r="AE34" s="1">
        <v>87.2</v>
      </c>
      <c r="AF34" s="1">
        <v>64.8</v>
      </c>
      <c r="AG34" s="1">
        <v>69.8</v>
      </c>
      <c r="AH34" s="1">
        <v>96.325999999999993</v>
      </c>
      <c r="AI34" s="1">
        <v>99.926000000000002</v>
      </c>
      <c r="AJ34" s="1">
        <v>89.2</v>
      </c>
      <c r="AK34" s="1">
        <v>67.8</v>
      </c>
      <c r="AL34" s="1">
        <v>63</v>
      </c>
      <c r="AM34" s="1">
        <v>102.2</v>
      </c>
      <c r="AN34" s="1" t="s">
        <v>47</v>
      </c>
      <c r="AO34" s="1">
        <f t="shared" si="11"/>
        <v>0</v>
      </c>
      <c r="AP34" s="1">
        <f t="shared" si="12"/>
        <v>0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 t="s">
        <v>79</v>
      </c>
      <c r="B35" s="1" t="s">
        <v>46</v>
      </c>
      <c r="C35" s="1">
        <v>954</v>
      </c>
      <c r="D35" s="1">
        <v>810</v>
      </c>
      <c r="E35" s="1">
        <v>954</v>
      </c>
      <c r="F35" s="1">
        <v>304</v>
      </c>
      <c r="G35" s="8">
        <v>0.4</v>
      </c>
      <c r="H35" s="1">
        <v>45</v>
      </c>
      <c r="I35" s="1" t="s">
        <v>42</v>
      </c>
      <c r="J35" s="1"/>
      <c r="K35" s="1">
        <v>1113</v>
      </c>
      <c r="L35" s="1">
        <f t="shared" si="4"/>
        <v>-159</v>
      </c>
      <c r="M35" s="1">
        <f t="shared" si="5"/>
        <v>864</v>
      </c>
      <c r="N35" s="1">
        <v>90</v>
      </c>
      <c r="O35" s="1">
        <v>209</v>
      </c>
      <c r="P35" s="1">
        <v>0</v>
      </c>
      <c r="Q35" s="1"/>
      <c r="R35" s="1">
        <v>300</v>
      </c>
      <c r="S35" s="1">
        <v>293.24000000000018</v>
      </c>
      <c r="T35" s="1">
        <f>IFERROR(VLOOKUP(A35,[1]Sheet!$A:$D,4,0),0)</f>
        <v>180</v>
      </c>
      <c r="U35" s="1">
        <f t="shared" si="6"/>
        <v>172.8</v>
      </c>
      <c r="V35" s="5">
        <f t="shared" si="16"/>
        <v>1003.56</v>
      </c>
      <c r="W35" s="5">
        <f t="shared" si="8"/>
        <v>1003.56</v>
      </c>
      <c r="X35" s="5">
        <f t="shared" si="9"/>
        <v>1003.56</v>
      </c>
      <c r="Y35" s="5"/>
      <c r="Z35" s="5"/>
      <c r="AA35" s="1"/>
      <c r="AB35" s="1">
        <f t="shared" si="10"/>
        <v>11</v>
      </c>
      <c r="AC35" s="1">
        <f t="shared" si="7"/>
        <v>5.1923611111111123</v>
      </c>
      <c r="AD35" s="1">
        <v>150.80000000000001</v>
      </c>
      <c r="AE35" s="1">
        <v>98.4</v>
      </c>
      <c r="AF35" s="1">
        <v>160.6</v>
      </c>
      <c r="AG35" s="1">
        <v>161.80000000000001</v>
      </c>
      <c r="AH35" s="1">
        <v>164</v>
      </c>
      <c r="AI35" s="1">
        <v>185.8</v>
      </c>
      <c r="AJ35" s="1">
        <v>187.8</v>
      </c>
      <c r="AK35" s="1">
        <v>189.8</v>
      </c>
      <c r="AL35" s="1">
        <v>203.2</v>
      </c>
      <c r="AM35" s="1">
        <v>180.6</v>
      </c>
      <c r="AN35" s="1"/>
      <c r="AO35" s="1">
        <f t="shared" si="11"/>
        <v>401</v>
      </c>
      <c r="AP35" s="1">
        <f t="shared" si="12"/>
        <v>0</v>
      </c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 t="s">
        <v>80</v>
      </c>
      <c r="B36" s="1" t="s">
        <v>41</v>
      </c>
      <c r="C36" s="1">
        <v>400.202</v>
      </c>
      <c r="D36" s="1">
        <v>461.983</v>
      </c>
      <c r="E36" s="1">
        <v>380.702</v>
      </c>
      <c r="F36" s="1">
        <v>98.896000000000001</v>
      </c>
      <c r="G36" s="8">
        <v>1</v>
      </c>
      <c r="H36" s="1">
        <v>45</v>
      </c>
      <c r="I36" s="1" t="s">
        <v>42</v>
      </c>
      <c r="J36" s="1"/>
      <c r="K36" s="1">
        <v>460.73099999999999</v>
      </c>
      <c r="L36" s="1">
        <f t="shared" si="4"/>
        <v>-80.028999999999996</v>
      </c>
      <c r="M36" s="1">
        <f t="shared" si="5"/>
        <v>363.78</v>
      </c>
      <c r="N36" s="1">
        <v>16.922000000000001</v>
      </c>
      <c r="O36" s="1">
        <v>0</v>
      </c>
      <c r="P36" s="1">
        <v>451.38030799999967</v>
      </c>
      <c r="Q36" s="1"/>
      <c r="R36" s="1">
        <v>100</v>
      </c>
      <c r="S36" s="1">
        <v>125.7246720000004</v>
      </c>
      <c r="T36" s="1">
        <f>IFERROR(VLOOKUP(A36,[1]Sheet!$A:$D,4,0),0)</f>
        <v>0</v>
      </c>
      <c r="U36" s="1">
        <f t="shared" si="6"/>
        <v>72.756</v>
      </c>
      <c r="V36" s="5">
        <f t="shared" si="16"/>
        <v>24.315019999999961</v>
      </c>
      <c r="W36" s="5">
        <f t="shared" si="8"/>
        <v>24.315019999999961</v>
      </c>
      <c r="X36" s="5">
        <f t="shared" si="9"/>
        <v>24.315019999999961</v>
      </c>
      <c r="Y36" s="5"/>
      <c r="Z36" s="5"/>
      <c r="AA36" s="1"/>
      <c r="AB36" s="1">
        <f t="shared" si="10"/>
        <v>11</v>
      </c>
      <c r="AC36" s="1">
        <f t="shared" si="7"/>
        <v>10.665800483808896</v>
      </c>
      <c r="AD36" s="1">
        <v>98.136600000000001</v>
      </c>
      <c r="AE36" s="1">
        <v>84.987800000000007</v>
      </c>
      <c r="AF36" s="1">
        <v>77.181400000000011</v>
      </c>
      <c r="AG36" s="1">
        <v>78.393999999999991</v>
      </c>
      <c r="AH36" s="1">
        <v>75.048000000000002</v>
      </c>
      <c r="AI36" s="1">
        <v>78.555399999999992</v>
      </c>
      <c r="AJ36" s="1">
        <v>89.589799999999997</v>
      </c>
      <c r="AK36" s="1">
        <v>98.007000000000005</v>
      </c>
      <c r="AL36" s="1">
        <v>74.71520000000001</v>
      </c>
      <c r="AM36" s="1">
        <v>65.141000000000005</v>
      </c>
      <c r="AN36" s="1"/>
      <c r="AO36" s="1">
        <f t="shared" si="11"/>
        <v>24</v>
      </c>
      <c r="AP36" s="1">
        <f t="shared" si="12"/>
        <v>0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3" t="s">
        <v>81</v>
      </c>
      <c r="B37" s="13" t="s">
        <v>46</v>
      </c>
      <c r="C37" s="13"/>
      <c r="D37" s="13"/>
      <c r="E37" s="13"/>
      <c r="F37" s="13"/>
      <c r="G37" s="14">
        <v>0</v>
      </c>
      <c r="H37" s="13">
        <v>45</v>
      </c>
      <c r="I37" s="13" t="s">
        <v>42</v>
      </c>
      <c r="J37" s="13"/>
      <c r="K37" s="13"/>
      <c r="L37" s="13">
        <f t="shared" si="4"/>
        <v>0</v>
      </c>
      <c r="M37" s="13">
        <f t="shared" si="5"/>
        <v>0</v>
      </c>
      <c r="N37" s="13"/>
      <c r="O37" s="13">
        <v>0</v>
      </c>
      <c r="P37" s="13">
        <v>0</v>
      </c>
      <c r="Q37" s="13"/>
      <c r="R37" s="13"/>
      <c r="S37" s="13">
        <v>0</v>
      </c>
      <c r="T37" s="1">
        <f>IFERROR(VLOOKUP(A37,[1]Sheet!$A:$D,4,0),0)</f>
        <v>0</v>
      </c>
      <c r="U37" s="13">
        <f t="shared" si="6"/>
        <v>0</v>
      </c>
      <c r="V37" s="15"/>
      <c r="W37" s="5">
        <f t="shared" si="8"/>
        <v>0</v>
      </c>
      <c r="X37" s="5">
        <f t="shared" si="9"/>
        <v>0</v>
      </c>
      <c r="Y37" s="5"/>
      <c r="Z37" s="15"/>
      <c r="AA37" s="13"/>
      <c r="AB37" s="1" t="e">
        <f t="shared" si="10"/>
        <v>#DIV/0!</v>
      </c>
      <c r="AC37" s="13" t="e">
        <f t="shared" si="7"/>
        <v>#DIV/0!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 t="s">
        <v>82</v>
      </c>
      <c r="AO37" s="1">
        <f t="shared" si="11"/>
        <v>0</v>
      </c>
      <c r="AP37" s="1">
        <f t="shared" si="12"/>
        <v>0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 t="s">
        <v>83</v>
      </c>
      <c r="B38" s="1" t="s">
        <v>46</v>
      </c>
      <c r="C38" s="1">
        <v>396</v>
      </c>
      <c r="D38" s="1">
        <v>30</v>
      </c>
      <c r="E38" s="1">
        <v>250</v>
      </c>
      <c r="F38" s="1">
        <v>152</v>
      </c>
      <c r="G38" s="8">
        <v>0.35</v>
      </c>
      <c r="H38" s="1">
        <v>40</v>
      </c>
      <c r="I38" s="1" t="s">
        <v>42</v>
      </c>
      <c r="J38" s="1"/>
      <c r="K38" s="1">
        <v>256</v>
      </c>
      <c r="L38" s="1">
        <f t="shared" ref="L38:L69" si="17">E38-K38</f>
        <v>-6</v>
      </c>
      <c r="M38" s="1">
        <f t="shared" ref="M38:M69" si="18">E38-N38</f>
        <v>190</v>
      </c>
      <c r="N38" s="1">
        <v>60</v>
      </c>
      <c r="O38" s="1">
        <v>0</v>
      </c>
      <c r="P38" s="1">
        <v>0</v>
      </c>
      <c r="Q38" s="1"/>
      <c r="R38" s="1"/>
      <c r="S38" s="1">
        <v>97.600000000000023</v>
      </c>
      <c r="T38" s="1">
        <f>IFERROR(VLOOKUP(A38,[1]Sheet!$A:$D,4,0),0)</f>
        <v>0</v>
      </c>
      <c r="U38" s="1">
        <f t="shared" ref="U38:U69" si="19">M38/5</f>
        <v>38</v>
      </c>
      <c r="V38" s="5">
        <f t="shared" ref="V38:V46" si="20">11*U38-S38-R38-Q38-P38-F38</f>
        <v>168.39999999999998</v>
      </c>
      <c r="W38" s="5">
        <f t="shared" si="8"/>
        <v>168.39999999999998</v>
      </c>
      <c r="X38" s="5">
        <f t="shared" si="9"/>
        <v>168.39999999999998</v>
      </c>
      <c r="Y38" s="5"/>
      <c r="Z38" s="5"/>
      <c r="AA38" s="1"/>
      <c r="AB38" s="1">
        <f t="shared" si="10"/>
        <v>11</v>
      </c>
      <c r="AC38" s="1">
        <f t="shared" ref="AC38:AC69" si="21">(F38+P38+Q38+R38+S38)/U38</f>
        <v>6.5684210526315798</v>
      </c>
      <c r="AD38" s="1">
        <v>38.6</v>
      </c>
      <c r="AE38" s="1">
        <v>35.6</v>
      </c>
      <c r="AF38" s="1">
        <v>52.8</v>
      </c>
      <c r="AG38" s="1">
        <v>61</v>
      </c>
      <c r="AH38" s="1">
        <v>50.4</v>
      </c>
      <c r="AI38" s="1">
        <v>60.6</v>
      </c>
      <c r="AJ38" s="1">
        <v>46</v>
      </c>
      <c r="AK38" s="1">
        <v>46.6</v>
      </c>
      <c r="AL38" s="1">
        <v>58.2</v>
      </c>
      <c r="AM38" s="1">
        <v>45.2</v>
      </c>
      <c r="AN38" s="1"/>
      <c r="AO38" s="1">
        <f t="shared" si="11"/>
        <v>59</v>
      </c>
      <c r="AP38" s="1">
        <f t="shared" si="12"/>
        <v>0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 t="s">
        <v>84</v>
      </c>
      <c r="B39" s="1" t="s">
        <v>41</v>
      </c>
      <c r="C39" s="1">
        <v>34.716000000000001</v>
      </c>
      <c r="D39" s="1">
        <v>22.245999999999999</v>
      </c>
      <c r="E39" s="1">
        <v>32.012</v>
      </c>
      <c r="F39" s="1">
        <v>23.434000000000001</v>
      </c>
      <c r="G39" s="8">
        <v>1</v>
      </c>
      <c r="H39" s="1">
        <v>40</v>
      </c>
      <c r="I39" s="1" t="s">
        <v>42</v>
      </c>
      <c r="J39" s="1"/>
      <c r="K39" s="1">
        <v>34.4</v>
      </c>
      <c r="L39" s="1">
        <f t="shared" si="17"/>
        <v>-2.3879999999999981</v>
      </c>
      <c r="M39" s="1">
        <f t="shared" si="18"/>
        <v>32.012</v>
      </c>
      <c r="N39" s="1"/>
      <c r="O39" s="1">
        <v>0</v>
      </c>
      <c r="P39" s="1">
        <v>8.3735999999999997</v>
      </c>
      <c r="Q39" s="1"/>
      <c r="R39" s="1"/>
      <c r="S39" s="1">
        <v>32.897799999999997</v>
      </c>
      <c r="T39" s="1">
        <f>IFERROR(VLOOKUP(A39,[1]Sheet!$A:$D,4,0),0)</f>
        <v>0</v>
      </c>
      <c r="U39" s="1">
        <f t="shared" si="19"/>
        <v>6.4024000000000001</v>
      </c>
      <c r="V39" s="5">
        <f t="shared" si="20"/>
        <v>5.7210000000000036</v>
      </c>
      <c r="W39" s="5">
        <f t="shared" si="8"/>
        <v>5.7210000000000036</v>
      </c>
      <c r="X39" s="5">
        <f t="shared" si="9"/>
        <v>5.7210000000000036</v>
      </c>
      <c r="Y39" s="5"/>
      <c r="Z39" s="5"/>
      <c r="AA39" s="1"/>
      <c r="AB39" s="1">
        <f t="shared" si="10"/>
        <v>11</v>
      </c>
      <c r="AC39" s="1">
        <f t="shared" si="21"/>
        <v>10.106428839185305</v>
      </c>
      <c r="AD39" s="1">
        <v>5.5293999999999999</v>
      </c>
      <c r="AE39" s="1">
        <v>3.5186000000000002</v>
      </c>
      <c r="AF39" s="1">
        <v>3.3574000000000002</v>
      </c>
      <c r="AG39" s="1">
        <v>2.7722000000000002</v>
      </c>
      <c r="AH39" s="1">
        <v>4.7682000000000002</v>
      </c>
      <c r="AI39" s="1">
        <v>6.0663999999999998</v>
      </c>
      <c r="AJ39" s="1">
        <v>5.0255999999999998</v>
      </c>
      <c r="AK39" s="1">
        <v>5.6017999999999999</v>
      </c>
      <c r="AL39" s="1">
        <v>6.6915999999999993</v>
      </c>
      <c r="AM39" s="1">
        <v>5.8218000000000014</v>
      </c>
      <c r="AN39" s="1"/>
      <c r="AO39" s="1">
        <f t="shared" si="11"/>
        <v>6</v>
      </c>
      <c r="AP39" s="1">
        <f t="shared" si="12"/>
        <v>0</v>
      </c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 t="s">
        <v>85</v>
      </c>
      <c r="B40" s="1" t="s">
        <v>46</v>
      </c>
      <c r="C40" s="1">
        <v>407</v>
      </c>
      <c r="D40" s="1">
        <v>270</v>
      </c>
      <c r="E40" s="1">
        <v>232</v>
      </c>
      <c r="F40" s="1">
        <v>172</v>
      </c>
      <c r="G40" s="8">
        <v>0.4</v>
      </c>
      <c r="H40" s="1">
        <v>40</v>
      </c>
      <c r="I40" s="1" t="s">
        <v>42</v>
      </c>
      <c r="J40" s="1"/>
      <c r="K40" s="1">
        <v>240</v>
      </c>
      <c r="L40" s="1">
        <f t="shared" si="17"/>
        <v>-8</v>
      </c>
      <c r="M40" s="1">
        <f t="shared" si="18"/>
        <v>232</v>
      </c>
      <c r="N40" s="1"/>
      <c r="O40" s="1">
        <v>107</v>
      </c>
      <c r="P40" s="1">
        <v>0</v>
      </c>
      <c r="Q40" s="1"/>
      <c r="R40" s="1"/>
      <c r="S40" s="1">
        <v>286</v>
      </c>
      <c r="T40" s="1">
        <f>IFERROR(VLOOKUP(A40,[1]Sheet!$A:$D,4,0),0)</f>
        <v>68</v>
      </c>
      <c r="U40" s="1">
        <f t="shared" si="19"/>
        <v>46.4</v>
      </c>
      <c r="V40" s="5">
        <f t="shared" si="20"/>
        <v>52.399999999999977</v>
      </c>
      <c r="W40" s="5">
        <f t="shared" si="8"/>
        <v>52.399999999999977</v>
      </c>
      <c r="X40" s="5">
        <f t="shared" si="9"/>
        <v>52.399999999999977</v>
      </c>
      <c r="Y40" s="5"/>
      <c r="Z40" s="5"/>
      <c r="AA40" s="1"/>
      <c r="AB40" s="1">
        <f t="shared" si="10"/>
        <v>11</v>
      </c>
      <c r="AC40" s="1">
        <f t="shared" si="21"/>
        <v>9.8706896551724146</v>
      </c>
      <c r="AD40" s="1">
        <v>51</v>
      </c>
      <c r="AE40" s="1">
        <v>28.2</v>
      </c>
      <c r="AF40" s="1">
        <v>39.6</v>
      </c>
      <c r="AG40" s="1">
        <v>35.200000000000003</v>
      </c>
      <c r="AH40" s="1">
        <v>63.6</v>
      </c>
      <c r="AI40" s="1">
        <v>67</v>
      </c>
      <c r="AJ40" s="1">
        <v>45.6</v>
      </c>
      <c r="AK40" s="1">
        <v>46.8</v>
      </c>
      <c r="AL40" s="1">
        <v>51</v>
      </c>
      <c r="AM40" s="1">
        <v>46.6</v>
      </c>
      <c r="AN40" s="1"/>
      <c r="AO40" s="1">
        <f t="shared" si="11"/>
        <v>21</v>
      </c>
      <c r="AP40" s="1">
        <f t="shared" si="12"/>
        <v>0</v>
      </c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86</v>
      </c>
      <c r="B41" s="1" t="s">
        <v>46</v>
      </c>
      <c r="C41" s="1">
        <v>501</v>
      </c>
      <c r="D41" s="1">
        <v>616</v>
      </c>
      <c r="E41" s="1">
        <v>405</v>
      </c>
      <c r="F41" s="1">
        <v>248</v>
      </c>
      <c r="G41" s="8">
        <v>0.4</v>
      </c>
      <c r="H41" s="1">
        <v>45</v>
      </c>
      <c r="I41" s="1" t="s">
        <v>42</v>
      </c>
      <c r="J41" s="1"/>
      <c r="K41" s="1">
        <v>411</v>
      </c>
      <c r="L41" s="1">
        <f t="shared" si="17"/>
        <v>-6</v>
      </c>
      <c r="M41" s="1">
        <f t="shared" si="18"/>
        <v>405</v>
      </c>
      <c r="N41" s="1"/>
      <c r="O41" s="1">
        <v>115</v>
      </c>
      <c r="P41" s="1">
        <v>0</v>
      </c>
      <c r="Q41" s="1"/>
      <c r="R41" s="1">
        <v>200</v>
      </c>
      <c r="S41" s="1">
        <v>192.6</v>
      </c>
      <c r="T41" s="1">
        <f>IFERROR(VLOOKUP(A41,[1]Sheet!$A:$D,4,0),0)</f>
        <v>89</v>
      </c>
      <c r="U41" s="1">
        <f t="shared" si="19"/>
        <v>81</v>
      </c>
      <c r="V41" s="5">
        <f t="shared" si="20"/>
        <v>250.39999999999998</v>
      </c>
      <c r="W41" s="5">
        <f t="shared" si="8"/>
        <v>250.39999999999998</v>
      </c>
      <c r="X41" s="5">
        <f t="shared" si="9"/>
        <v>250.39999999999998</v>
      </c>
      <c r="Y41" s="5"/>
      <c r="Z41" s="5"/>
      <c r="AA41" s="1"/>
      <c r="AB41" s="1">
        <f t="shared" si="10"/>
        <v>11</v>
      </c>
      <c r="AC41" s="1">
        <f t="shared" si="21"/>
        <v>7.9086419753086421</v>
      </c>
      <c r="AD41" s="1">
        <v>82</v>
      </c>
      <c r="AE41" s="1">
        <v>59</v>
      </c>
      <c r="AF41" s="1">
        <v>75.599999999999994</v>
      </c>
      <c r="AG41" s="1">
        <v>69</v>
      </c>
      <c r="AH41" s="1">
        <v>87.4</v>
      </c>
      <c r="AI41" s="1">
        <v>81.8</v>
      </c>
      <c r="AJ41" s="1">
        <v>65</v>
      </c>
      <c r="AK41" s="1">
        <v>71.599999999999994</v>
      </c>
      <c r="AL41" s="1">
        <v>78.599999999999994</v>
      </c>
      <c r="AM41" s="1">
        <v>78.599999999999994</v>
      </c>
      <c r="AN41" s="1" t="s">
        <v>47</v>
      </c>
      <c r="AO41" s="1">
        <f t="shared" si="11"/>
        <v>100</v>
      </c>
      <c r="AP41" s="1">
        <f t="shared" si="12"/>
        <v>0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87</v>
      </c>
      <c r="B42" s="1" t="s">
        <v>41</v>
      </c>
      <c r="C42" s="1">
        <v>1.389</v>
      </c>
      <c r="D42" s="1">
        <v>142.39599999999999</v>
      </c>
      <c r="E42" s="1">
        <v>70.492999999999995</v>
      </c>
      <c r="F42" s="1">
        <v>-1.4999999999999999E-2</v>
      </c>
      <c r="G42" s="8">
        <v>1</v>
      </c>
      <c r="H42" s="1">
        <v>40</v>
      </c>
      <c r="I42" s="1" t="s">
        <v>42</v>
      </c>
      <c r="J42" s="1"/>
      <c r="K42" s="1">
        <v>117.884</v>
      </c>
      <c r="L42" s="1">
        <f t="shared" si="17"/>
        <v>-47.391000000000005</v>
      </c>
      <c r="M42" s="1">
        <f t="shared" si="18"/>
        <v>70.492999999999995</v>
      </c>
      <c r="N42" s="1"/>
      <c r="O42" s="1">
        <v>0</v>
      </c>
      <c r="P42" s="1">
        <v>73.935399999999987</v>
      </c>
      <c r="Q42" s="1"/>
      <c r="R42" s="1"/>
      <c r="S42" s="1">
        <v>0</v>
      </c>
      <c r="T42" s="1">
        <f>IFERROR(VLOOKUP(A42,[1]Sheet!$A:$D,4,0),0)</f>
        <v>0</v>
      </c>
      <c r="U42" s="1">
        <f t="shared" si="19"/>
        <v>14.098599999999999</v>
      </c>
      <c r="V42" s="5">
        <f t="shared" si="20"/>
        <v>81.164200000000008</v>
      </c>
      <c r="W42" s="5">
        <f t="shared" si="8"/>
        <v>81.164200000000008</v>
      </c>
      <c r="X42" s="5">
        <f t="shared" si="9"/>
        <v>81.164200000000008</v>
      </c>
      <c r="Y42" s="5"/>
      <c r="Z42" s="5"/>
      <c r="AA42" s="1"/>
      <c r="AB42" s="1">
        <f t="shared" si="10"/>
        <v>11</v>
      </c>
      <c r="AC42" s="1">
        <f t="shared" si="21"/>
        <v>5.2431021519867214</v>
      </c>
      <c r="AD42" s="1">
        <v>5.2694000000000001</v>
      </c>
      <c r="AE42" s="1">
        <v>12.832000000000001</v>
      </c>
      <c r="AF42" s="1">
        <v>12.325799999999999</v>
      </c>
      <c r="AG42" s="1">
        <v>14.412599999999999</v>
      </c>
      <c r="AH42" s="1">
        <v>18.9312</v>
      </c>
      <c r="AI42" s="1">
        <v>18.504200000000001</v>
      </c>
      <c r="AJ42" s="1">
        <v>18.932600000000001</v>
      </c>
      <c r="AK42" s="1">
        <v>18.726600000000001</v>
      </c>
      <c r="AL42" s="1">
        <v>14.045400000000001</v>
      </c>
      <c r="AM42" s="1">
        <v>13.469799999999999</v>
      </c>
      <c r="AN42" s="1"/>
      <c r="AO42" s="1">
        <f t="shared" si="11"/>
        <v>81</v>
      </c>
      <c r="AP42" s="1">
        <f t="shared" si="12"/>
        <v>0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88</v>
      </c>
      <c r="B43" s="1" t="s">
        <v>46</v>
      </c>
      <c r="C43" s="1">
        <v>670</v>
      </c>
      <c r="D43" s="1">
        <v>402</v>
      </c>
      <c r="E43" s="1">
        <v>394</v>
      </c>
      <c r="F43" s="1">
        <v>418</v>
      </c>
      <c r="G43" s="8">
        <v>0.35</v>
      </c>
      <c r="H43" s="1">
        <v>40</v>
      </c>
      <c r="I43" s="1" t="s">
        <v>42</v>
      </c>
      <c r="J43" s="1"/>
      <c r="K43" s="1">
        <v>415</v>
      </c>
      <c r="L43" s="1">
        <f t="shared" si="17"/>
        <v>-21</v>
      </c>
      <c r="M43" s="1">
        <f t="shared" si="18"/>
        <v>364</v>
      </c>
      <c r="N43" s="1">
        <v>30</v>
      </c>
      <c r="O43" s="1">
        <v>0</v>
      </c>
      <c r="P43" s="1">
        <v>0</v>
      </c>
      <c r="Q43" s="1"/>
      <c r="R43" s="1"/>
      <c r="S43" s="1">
        <v>0</v>
      </c>
      <c r="T43" s="1">
        <f>IFERROR(VLOOKUP(A43,[1]Sheet!$A:$D,4,0),0)</f>
        <v>0</v>
      </c>
      <c r="U43" s="1">
        <f t="shared" si="19"/>
        <v>72.8</v>
      </c>
      <c r="V43" s="5">
        <f t="shared" si="20"/>
        <v>382.79999999999995</v>
      </c>
      <c r="W43" s="5">
        <f t="shared" si="8"/>
        <v>382.79999999999995</v>
      </c>
      <c r="X43" s="5">
        <f t="shared" si="9"/>
        <v>382.79999999999995</v>
      </c>
      <c r="Y43" s="5"/>
      <c r="Z43" s="5"/>
      <c r="AA43" s="1"/>
      <c r="AB43" s="1">
        <f t="shared" si="10"/>
        <v>11</v>
      </c>
      <c r="AC43" s="1">
        <f t="shared" si="21"/>
        <v>5.7417582417582418</v>
      </c>
      <c r="AD43" s="1">
        <v>55.6</v>
      </c>
      <c r="AE43" s="1">
        <v>49</v>
      </c>
      <c r="AF43" s="1">
        <v>79.8</v>
      </c>
      <c r="AG43" s="1">
        <v>81.8</v>
      </c>
      <c r="AH43" s="1">
        <v>63.8</v>
      </c>
      <c r="AI43" s="1">
        <v>66.2</v>
      </c>
      <c r="AJ43" s="1">
        <v>73.400000000000006</v>
      </c>
      <c r="AK43" s="1">
        <v>74</v>
      </c>
      <c r="AL43" s="1">
        <v>76.8</v>
      </c>
      <c r="AM43" s="1">
        <v>71.2</v>
      </c>
      <c r="AN43" s="1" t="s">
        <v>47</v>
      </c>
      <c r="AO43" s="1">
        <f t="shared" si="11"/>
        <v>134</v>
      </c>
      <c r="AP43" s="1">
        <f t="shared" si="12"/>
        <v>0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89</v>
      </c>
      <c r="B44" s="1" t="s">
        <v>46</v>
      </c>
      <c r="C44" s="1">
        <v>468</v>
      </c>
      <c r="D44" s="1">
        <v>155</v>
      </c>
      <c r="E44" s="1">
        <v>354</v>
      </c>
      <c r="F44" s="1">
        <v>77</v>
      </c>
      <c r="G44" s="8">
        <v>0.4</v>
      </c>
      <c r="H44" s="1">
        <v>40</v>
      </c>
      <c r="I44" s="1" t="s">
        <v>42</v>
      </c>
      <c r="J44" s="1"/>
      <c r="K44" s="1">
        <v>368</v>
      </c>
      <c r="L44" s="1">
        <f t="shared" si="17"/>
        <v>-14</v>
      </c>
      <c r="M44" s="1">
        <f t="shared" si="18"/>
        <v>354</v>
      </c>
      <c r="N44" s="1"/>
      <c r="O44" s="1">
        <v>0</v>
      </c>
      <c r="P44" s="1">
        <v>167.8</v>
      </c>
      <c r="Q44" s="1"/>
      <c r="R44" s="1"/>
      <c r="S44" s="1">
        <v>166.2</v>
      </c>
      <c r="T44" s="1">
        <f>IFERROR(VLOOKUP(A44,[1]Sheet!$A:$D,4,0),0)</f>
        <v>0</v>
      </c>
      <c r="U44" s="1">
        <f t="shared" si="19"/>
        <v>70.8</v>
      </c>
      <c r="V44" s="5">
        <f t="shared" si="20"/>
        <v>367.7999999999999</v>
      </c>
      <c r="W44" s="5">
        <f t="shared" si="8"/>
        <v>367.7999999999999</v>
      </c>
      <c r="X44" s="5">
        <f t="shared" si="9"/>
        <v>367.7999999999999</v>
      </c>
      <c r="Y44" s="5"/>
      <c r="Z44" s="5"/>
      <c r="AA44" s="1"/>
      <c r="AB44" s="1">
        <f t="shared" si="10"/>
        <v>11</v>
      </c>
      <c r="AC44" s="1">
        <f t="shared" si="21"/>
        <v>5.8050847457627119</v>
      </c>
      <c r="AD44" s="1">
        <v>58</v>
      </c>
      <c r="AE44" s="1">
        <v>53</v>
      </c>
      <c r="AF44" s="1">
        <v>62.2</v>
      </c>
      <c r="AG44" s="1">
        <v>63.6</v>
      </c>
      <c r="AH44" s="1">
        <v>74</v>
      </c>
      <c r="AI44" s="1">
        <v>72.400000000000006</v>
      </c>
      <c r="AJ44" s="1">
        <v>48.4</v>
      </c>
      <c r="AK44" s="1">
        <v>52.2</v>
      </c>
      <c r="AL44" s="1">
        <v>78</v>
      </c>
      <c r="AM44" s="1">
        <v>73.599999999999994</v>
      </c>
      <c r="AN44" s="1" t="s">
        <v>47</v>
      </c>
      <c r="AO44" s="1">
        <f t="shared" si="11"/>
        <v>147</v>
      </c>
      <c r="AP44" s="1">
        <f t="shared" si="12"/>
        <v>0</v>
      </c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90</v>
      </c>
      <c r="B45" s="1" t="s">
        <v>41</v>
      </c>
      <c r="C45" s="1">
        <v>167.977</v>
      </c>
      <c r="D45" s="1">
        <v>23.085999999999999</v>
      </c>
      <c r="E45" s="1">
        <v>132.50299999999999</v>
      </c>
      <c r="F45" s="1">
        <v>36.518999999999998</v>
      </c>
      <c r="G45" s="8">
        <v>1</v>
      </c>
      <c r="H45" s="1">
        <v>50</v>
      </c>
      <c r="I45" s="1" t="s">
        <v>42</v>
      </c>
      <c r="J45" s="1"/>
      <c r="K45" s="1">
        <v>137.785</v>
      </c>
      <c r="L45" s="1">
        <f t="shared" si="17"/>
        <v>-5.2820000000000107</v>
      </c>
      <c r="M45" s="1">
        <f t="shared" si="18"/>
        <v>121.67199999999998</v>
      </c>
      <c r="N45" s="1">
        <v>10.831</v>
      </c>
      <c r="O45" s="1">
        <v>0</v>
      </c>
      <c r="P45" s="1">
        <v>103.8279999999999</v>
      </c>
      <c r="Q45" s="1"/>
      <c r="R45" s="1"/>
      <c r="S45" s="1">
        <v>69.280800000000056</v>
      </c>
      <c r="T45" s="1">
        <f>IFERROR(VLOOKUP(A45,[1]Sheet!$A:$D,4,0),0)</f>
        <v>0</v>
      </c>
      <c r="U45" s="1">
        <f t="shared" si="19"/>
        <v>24.334399999999995</v>
      </c>
      <c r="V45" s="5">
        <f t="shared" si="20"/>
        <v>58.050599999999996</v>
      </c>
      <c r="W45" s="5">
        <f t="shared" si="8"/>
        <v>58.050599999999996</v>
      </c>
      <c r="X45" s="5">
        <f t="shared" si="9"/>
        <v>58.050599999999996</v>
      </c>
      <c r="Y45" s="5"/>
      <c r="Z45" s="5"/>
      <c r="AA45" s="1"/>
      <c r="AB45" s="1">
        <f t="shared" si="10"/>
        <v>11</v>
      </c>
      <c r="AC45" s="1">
        <f t="shared" si="21"/>
        <v>8.6144634755736735</v>
      </c>
      <c r="AD45" s="1">
        <v>28.5488</v>
      </c>
      <c r="AE45" s="1">
        <v>24.050799999999999</v>
      </c>
      <c r="AF45" s="1">
        <v>25.014199999999999</v>
      </c>
      <c r="AG45" s="1">
        <v>26.340599999999998</v>
      </c>
      <c r="AH45" s="1">
        <v>24.175599999999999</v>
      </c>
      <c r="AI45" s="1">
        <v>28.5124</v>
      </c>
      <c r="AJ45" s="1">
        <v>21.672599999999999</v>
      </c>
      <c r="AK45" s="1">
        <v>13.978400000000001</v>
      </c>
      <c r="AL45" s="1">
        <v>28.5654</v>
      </c>
      <c r="AM45" s="1">
        <v>34.4664</v>
      </c>
      <c r="AN45" s="1"/>
      <c r="AO45" s="1">
        <f t="shared" si="11"/>
        <v>58</v>
      </c>
      <c r="AP45" s="1">
        <f t="shared" si="12"/>
        <v>0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 t="s">
        <v>91</v>
      </c>
      <c r="B46" s="1" t="s">
        <v>41</v>
      </c>
      <c r="C46" s="1">
        <v>993.351</v>
      </c>
      <c r="D46" s="1">
        <v>588.08600000000001</v>
      </c>
      <c r="E46" s="1">
        <v>855.18799999999999</v>
      </c>
      <c r="F46" s="1">
        <v>179.131</v>
      </c>
      <c r="G46" s="8">
        <v>1</v>
      </c>
      <c r="H46" s="1">
        <v>50</v>
      </c>
      <c r="I46" s="1" t="s">
        <v>42</v>
      </c>
      <c r="J46" s="1"/>
      <c r="K46" s="1">
        <v>1190.096</v>
      </c>
      <c r="L46" s="1">
        <f t="shared" si="17"/>
        <v>-334.90800000000002</v>
      </c>
      <c r="M46" s="1">
        <f t="shared" si="18"/>
        <v>811.93200000000002</v>
      </c>
      <c r="N46" s="1">
        <v>43.256</v>
      </c>
      <c r="O46" s="1">
        <v>0</v>
      </c>
      <c r="P46" s="1">
        <v>521.76298400000019</v>
      </c>
      <c r="Q46" s="1">
        <v>248.54470000000001</v>
      </c>
      <c r="R46" s="1"/>
      <c r="S46" s="1">
        <v>0</v>
      </c>
      <c r="T46" s="1">
        <f>IFERROR(VLOOKUP(A46,[1]Sheet!$A:$D,4,0),0)</f>
        <v>0</v>
      </c>
      <c r="U46" s="1">
        <f t="shared" si="19"/>
        <v>162.38640000000001</v>
      </c>
      <c r="V46" s="5">
        <f t="shared" si="20"/>
        <v>836.81171600000005</v>
      </c>
      <c r="W46" s="5">
        <f t="shared" si="8"/>
        <v>836.81171600000005</v>
      </c>
      <c r="X46" s="5">
        <f t="shared" si="9"/>
        <v>836.81171600000005</v>
      </c>
      <c r="Y46" s="5"/>
      <c r="Z46" s="5"/>
      <c r="AA46" s="1"/>
      <c r="AB46" s="1">
        <f t="shared" si="10"/>
        <v>11.000000000000002</v>
      </c>
      <c r="AC46" s="1">
        <f t="shared" si="21"/>
        <v>5.8467869476754224</v>
      </c>
      <c r="AD46" s="1">
        <v>140.46619999999999</v>
      </c>
      <c r="AE46" s="1">
        <v>130.81299999999999</v>
      </c>
      <c r="AF46" s="1">
        <v>137.89279999999999</v>
      </c>
      <c r="AG46" s="1">
        <v>146.9348</v>
      </c>
      <c r="AH46" s="1">
        <v>129.57380000000001</v>
      </c>
      <c r="AI46" s="1">
        <v>131.79939999999999</v>
      </c>
      <c r="AJ46" s="1">
        <v>134.44120000000001</v>
      </c>
      <c r="AK46" s="1">
        <v>135.4554</v>
      </c>
      <c r="AL46" s="1">
        <v>150.6636</v>
      </c>
      <c r="AM46" s="1">
        <v>131.27379999999999</v>
      </c>
      <c r="AN46" s="1"/>
      <c r="AO46" s="1">
        <f t="shared" si="11"/>
        <v>837</v>
      </c>
      <c r="AP46" s="1">
        <f t="shared" si="12"/>
        <v>0</v>
      </c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3" t="s">
        <v>92</v>
      </c>
      <c r="B47" s="13" t="s">
        <v>41</v>
      </c>
      <c r="C47" s="13"/>
      <c r="D47" s="13"/>
      <c r="E47" s="13"/>
      <c r="F47" s="13"/>
      <c r="G47" s="14">
        <v>0</v>
      </c>
      <c r="H47" s="13">
        <v>40</v>
      </c>
      <c r="I47" s="13" t="s">
        <v>42</v>
      </c>
      <c r="J47" s="13"/>
      <c r="K47" s="13"/>
      <c r="L47" s="13">
        <f t="shared" si="17"/>
        <v>0</v>
      </c>
      <c r="M47" s="13">
        <f t="shared" si="18"/>
        <v>0</v>
      </c>
      <c r="N47" s="13"/>
      <c r="O47" s="13">
        <v>0</v>
      </c>
      <c r="P47" s="13">
        <v>0</v>
      </c>
      <c r="Q47" s="13"/>
      <c r="R47" s="13"/>
      <c r="S47" s="13">
        <v>0</v>
      </c>
      <c r="T47" s="1">
        <f>IFERROR(VLOOKUP(A47,[1]Sheet!$A:$D,4,0),0)</f>
        <v>0</v>
      </c>
      <c r="U47" s="13">
        <f t="shared" si="19"/>
        <v>0</v>
      </c>
      <c r="V47" s="15"/>
      <c r="W47" s="5">
        <f t="shared" si="8"/>
        <v>0</v>
      </c>
      <c r="X47" s="5">
        <f t="shared" si="9"/>
        <v>0</v>
      </c>
      <c r="Y47" s="5"/>
      <c r="Z47" s="15"/>
      <c r="AA47" s="13"/>
      <c r="AB47" s="1" t="e">
        <f t="shared" si="10"/>
        <v>#DIV/0!</v>
      </c>
      <c r="AC47" s="13" t="e">
        <f t="shared" si="21"/>
        <v>#DIV/0!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 t="s">
        <v>61</v>
      </c>
      <c r="AO47" s="1">
        <f t="shared" si="11"/>
        <v>0</v>
      </c>
      <c r="AP47" s="1">
        <f t="shared" si="12"/>
        <v>0</v>
      </c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0" t="s">
        <v>93</v>
      </c>
      <c r="B48" s="10" t="s">
        <v>46</v>
      </c>
      <c r="C48" s="10"/>
      <c r="D48" s="10">
        <v>1</v>
      </c>
      <c r="E48" s="17">
        <v>1</v>
      </c>
      <c r="F48" s="10"/>
      <c r="G48" s="11">
        <v>0</v>
      </c>
      <c r="H48" s="10" t="e">
        <v>#N/A</v>
      </c>
      <c r="I48" s="10" t="s">
        <v>53</v>
      </c>
      <c r="J48" s="10" t="s">
        <v>94</v>
      </c>
      <c r="K48" s="10">
        <v>1</v>
      </c>
      <c r="L48" s="10">
        <f t="shared" si="17"/>
        <v>0</v>
      </c>
      <c r="M48" s="10">
        <f t="shared" si="18"/>
        <v>1</v>
      </c>
      <c r="N48" s="10"/>
      <c r="O48" s="10"/>
      <c r="P48" s="10"/>
      <c r="Q48" s="10"/>
      <c r="R48" s="10"/>
      <c r="S48" s="10">
        <v>0</v>
      </c>
      <c r="T48" s="1">
        <f>IFERROR(VLOOKUP(A48,[1]Sheet!$A:$D,4,0),0)</f>
        <v>0</v>
      </c>
      <c r="U48" s="10">
        <f t="shared" si="19"/>
        <v>0.2</v>
      </c>
      <c r="V48" s="12"/>
      <c r="W48" s="5">
        <f t="shared" si="8"/>
        <v>0</v>
      </c>
      <c r="X48" s="5">
        <f t="shared" si="9"/>
        <v>0</v>
      </c>
      <c r="Y48" s="5"/>
      <c r="Z48" s="12"/>
      <c r="AA48" s="10"/>
      <c r="AB48" s="1">
        <f t="shared" si="10"/>
        <v>0</v>
      </c>
      <c r="AC48" s="10">
        <f t="shared" si="21"/>
        <v>0</v>
      </c>
      <c r="AD48" s="10">
        <v>0.2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/>
      <c r="AO48" s="1">
        <f t="shared" si="11"/>
        <v>0</v>
      </c>
      <c r="AP48" s="1">
        <f t="shared" si="12"/>
        <v>0</v>
      </c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95</v>
      </c>
      <c r="B49" s="1" t="s">
        <v>46</v>
      </c>
      <c r="C49" s="1">
        <v>228</v>
      </c>
      <c r="D49" s="1">
        <v>130</v>
      </c>
      <c r="E49" s="1">
        <v>234</v>
      </c>
      <c r="F49" s="1">
        <v>50</v>
      </c>
      <c r="G49" s="8">
        <v>0.45</v>
      </c>
      <c r="H49" s="1">
        <v>50</v>
      </c>
      <c r="I49" s="1" t="s">
        <v>42</v>
      </c>
      <c r="J49" s="1"/>
      <c r="K49" s="1">
        <v>284</v>
      </c>
      <c r="L49" s="1">
        <f t="shared" si="17"/>
        <v>-50</v>
      </c>
      <c r="M49" s="1">
        <f t="shared" si="18"/>
        <v>234</v>
      </c>
      <c r="N49" s="1"/>
      <c r="O49" s="1">
        <v>0</v>
      </c>
      <c r="P49" s="1">
        <v>70.352999999999952</v>
      </c>
      <c r="Q49" s="1"/>
      <c r="R49" s="1"/>
      <c r="S49" s="1">
        <v>128.047</v>
      </c>
      <c r="T49" s="1">
        <f>IFERROR(VLOOKUP(A49,[1]Sheet!$A:$D,4,0),0)</f>
        <v>0</v>
      </c>
      <c r="U49" s="1">
        <f t="shared" si="19"/>
        <v>46.8</v>
      </c>
      <c r="V49" s="5">
        <f>11*U49-S49-R49-Q49-P49-F49</f>
        <v>266.39999999999998</v>
      </c>
      <c r="W49" s="5">
        <f t="shared" si="8"/>
        <v>266.39999999999998</v>
      </c>
      <c r="X49" s="5">
        <f t="shared" si="9"/>
        <v>266.39999999999998</v>
      </c>
      <c r="Y49" s="5"/>
      <c r="Z49" s="5"/>
      <c r="AA49" s="1"/>
      <c r="AB49" s="1">
        <f t="shared" si="10"/>
        <v>11</v>
      </c>
      <c r="AC49" s="1">
        <f t="shared" si="21"/>
        <v>5.3076923076923066</v>
      </c>
      <c r="AD49" s="1">
        <v>35.4</v>
      </c>
      <c r="AE49" s="1">
        <v>31</v>
      </c>
      <c r="AF49" s="1">
        <v>31.6</v>
      </c>
      <c r="AG49" s="1">
        <v>31.6</v>
      </c>
      <c r="AH49" s="1">
        <v>33.527000000000001</v>
      </c>
      <c r="AI49" s="1">
        <v>34.326999999999998</v>
      </c>
      <c r="AJ49" s="1">
        <v>37.200000000000003</v>
      </c>
      <c r="AK49" s="1">
        <v>36</v>
      </c>
      <c r="AL49" s="1">
        <v>43.2</v>
      </c>
      <c r="AM49" s="1">
        <v>43.4</v>
      </c>
      <c r="AN49" s="1" t="s">
        <v>47</v>
      </c>
      <c r="AO49" s="1">
        <f t="shared" si="11"/>
        <v>120</v>
      </c>
      <c r="AP49" s="1">
        <f t="shared" si="12"/>
        <v>0</v>
      </c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3" t="s">
        <v>96</v>
      </c>
      <c r="B50" s="13" t="s">
        <v>41</v>
      </c>
      <c r="C50" s="13"/>
      <c r="D50" s="13"/>
      <c r="E50" s="13"/>
      <c r="F50" s="13"/>
      <c r="G50" s="14">
        <v>0</v>
      </c>
      <c r="H50" s="13">
        <v>40</v>
      </c>
      <c r="I50" s="13" t="s">
        <v>42</v>
      </c>
      <c r="J50" s="13"/>
      <c r="K50" s="13"/>
      <c r="L50" s="13">
        <f t="shared" si="17"/>
        <v>0</v>
      </c>
      <c r="M50" s="13">
        <f t="shared" si="18"/>
        <v>0</v>
      </c>
      <c r="N50" s="13"/>
      <c r="O50" s="13">
        <v>0</v>
      </c>
      <c r="P50" s="13">
        <v>0</v>
      </c>
      <c r="Q50" s="13"/>
      <c r="R50" s="13"/>
      <c r="S50" s="13">
        <v>0</v>
      </c>
      <c r="T50" s="1">
        <f>IFERROR(VLOOKUP(A50,[1]Sheet!$A:$D,4,0),0)</f>
        <v>0</v>
      </c>
      <c r="U50" s="13">
        <f t="shared" si="19"/>
        <v>0</v>
      </c>
      <c r="V50" s="15"/>
      <c r="W50" s="5">
        <f t="shared" si="8"/>
        <v>0</v>
      </c>
      <c r="X50" s="5">
        <f t="shared" si="9"/>
        <v>0</v>
      </c>
      <c r="Y50" s="5"/>
      <c r="Z50" s="15"/>
      <c r="AA50" s="13"/>
      <c r="AB50" s="1" t="e">
        <f t="shared" si="10"/>
        <v>#DIV/0!</v>
      </c>
      <c r="AC50" s="13" t="e">
        <f t="shared" si="21"/>
        <v>#DIV/0!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 t="s">
        <v>82</v>
      </c>
      <c r="AO50" s="1">
        <f t="shared" si="11"/>
        <v>0</v>
      </c>
      <c r="AP50" s="1">
        <f t="shared" si="12"/>
        <v>0</v>
      </c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97</v>
      </c>
      <c r="B51" s="1" t="s">
        <v>46</v>
      </c>
      <c r="C51" s="1">
        <v>66</v>
      </c>
      <c r="D51" s="1">
        <v>37</v>
      </c>
      <c r="E51" s="1">
        <v>59</v>
      </c>
      <c r="F51" s="1">
        <v>39</v>
      </c>
      <c r="G51" s="8">
        <v>0.4</v>
      </c>
      <c r="H51" s="1">
        <v>40</v>
      </c>
      <c r="I51" s="1" t="s">
        <v>42</v>
      </c>
      <c r="J51" s="1"/>
      <c r="K51" s="1">
        <v>63</v>
      </c>
      <c r="L51" s="1">
        <f t="shared" si="17"/>
        <v>-4</v>
      </c>
      <c r="M51" s="1">
        <f t="shared" si="18"/>
        <v>59</v>
      </c>
      <c r="N51" s="1"/>
      <c r="O51" s="1">
        <v>0</v>
      </c>
      <c r="P51" s="1">
        <v>0</v>
      </c>
      <c r="Q51" s="1"/>
      <c r="R51" s="1"/>
      <c r="S51" s="1">
        <v>0</v>
      </c>
      <c r="T51" s="1">
        <f>IFERROR(VLOOKUP(A51,[1]Sheet!$A:$D,4,0),0)</f>
        <v>0</v>
      </c>
      <c r="U51" s="1">
        <f t="shared" si="19"/>
        <v>11.8</v>
      </c>
      <c r="V51" s="5">
        <f>9*U51-S51-R51-Q51-P51-F51</f>
        <v>67.2</v>
      </c>
      <c r="W51" s="5">
        <f t="shared" si="8"/>
        <v>67.2</v>
      </c>
      <c r="X51" s="5">
        <f t="shared" si="9"/>
        <v>67.2</v>
      </c>
      <c r="Y51" s="5"/>
      <c r="Z51" s="5"/>
      <c r="AA51" s="1"/>
      <c r="AB51" s="1">
        <f t="shared" si="10"/>
        <v>9</v>
      </c>
      <c r="AC51" s="1">
        <f t="shared" si="21"/>
        <v>3.3050847457627115</v>
      </c>
      <c r="AD51" s="1">
        <v>6.8</v>
      </c>
      <c r="AE51" s="1">
        <v>7</v>
      </c>
      <c r="AF51" s="1">
        <v>10.199999999999999</v>
      </c>
      <c r="AG51" s="1">
        <v>9.8000000000000007</v>
      </c>
      <c r="AH51" s="1">
        <v>6.8</v>
      </c>
      <c r="AI51" s="1">
        <v>6.8</v>
      </c>
      <c r="AJ51" s="1">
        <v>7</v>
      </c>
      <c r="AK51" s="1">
        <v>7.2</v>
      </c>
      <c r="AL51" s="1">
        <v>11.8</v>
      </c>
      <c r="AM51" s="1">
        <v>12.2</v>
      </c>
      <c r="AN51" s="1"/>
      <c r="AO51" s="1">
        <f t="shared" si="11"/>
        <v>27</v>
      </c>
      <c r="AP51" s="1">
        <f t="shared" si="12"/>
        <v>0</v>
      </c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98</v>
      </c>
      <c r="B52" s="1" t="s">
        <v>46</v>
      </c>
      <c r="C52" s="1">
        <v>77</v>
      </c>
      <c r="D52" s="1">
        <v>43</v>
      </c>
      <c r="E52" s="1">
        <v>59</v>
      </c>
      <c r="F52" s="1">
        <v>26</v>
      </c>
      <c r="G52" s="8">
        <v>0.4</v>
      </c>
      <c r="H52" s="1">
        <v>40</v>
      </c>
      <c r="I52" s="1" t="s">
        <v>42</v>
      </c>
      <c r="J52" s="1"/>
      <c r="K52" s="1">
        <v>60</v>
      </c>
      <c r="L52" s="1">
        <f t="shared" si="17"/>
        <v>-1</v>
      </c>
      <c r="M52" s="1">
        <f t="shared" si="18"/>
        <v>59</v>
      </c>
      <c r="N52" s="1"/>
      <c r="O52" s="1">
        <v>0</v>
      </c>
      <c r="P52" s="1">
        <v>0</v>
      </c>
      <c r="Q52" s="1"/>
      <c r="R52" s="1"/>
      <c r="S52" s="1">
        <v>0</v>
      </c>
      <c r="T52" s="1">
        <f>IFERROR(VLOOKUP(A52,[1]Sheet!$A:$D,4,0),0)</f>
        <v>0</v>
      </c>
      <c r="U52" s="1">
        <f t="shared" si="19"/>
        <v>11.8</v>
      </c>
      <c r="V52" s="5">
        <f>8*U52-S52-R52-Q52-P52-F52</f>
        <v>68.400000000000006</v>
      </c>
      <c r="W52" s="5">
        <f t="shared" si="8"/>
        <v>68.400000000000006</v>
      </c>
      <c r="X52" s="5">
        <f t="shared" si="9"/>
        <v>68.400000000000006</v>
      </c>
      <c r="Y52" s="5"/>
      <c r="Z52" s="5"/>
      <c r="AA52" s="1"/>
      <c r="AB52" s="1">
        <f t="shared" si="10"/>
        <v>8</v>
      </c>
      <c r="AC52" s="1">
        <f t="shared" si="21"/>
        <v>2.2033898305084745</v>
      </c>
      <c r="AD52" s="1">
        <v>5.8</v>
      </c>
      <c r="AE52" s="1">
        <v>5.4</v>
      </c>
      <c r="AF52" s="1">
        <v>8.4</v>
      </c>
      <c r="AG52" s="1">
        <v>8.4</v>
      </c>
      <c r="AH52" s="1">
        <v>6.6</v>
      </c>
      <c r="AI52" s="1">
        <v>6.6</v>
      </c>
      <c r="AJ52" s="1">
        <v>9</v>
      </c>
      <c r="AK52" s="1">
        <v>10</v>
      </c>
      <c r="AL52" s="1">
        <v>6.8</v>
      </c>
      <c r="AM52" s="1">
        <v>6.4</v>
      </c>
      <c r="AN52" s="1" t="s">
        <v>99</v>
      </c>
      <c r="AO52" s="1">
        <f t="shared" si="11"/>
        <v>27</v>
      </c>
      <c r="AP52" s="1">
        <f t="shared" si="12"/>
        <v>0</v>
      </c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100</v>
      </c>
      <c r="B53" s="1" t="s">
        <v>41</v>
      </c>
      <c r="C53" s="1">
        <v>248.77799999999999</v>
      </c>
      <c r="D53" s="1">
        <v>76.742000000000004</v>
      </c>
      <c r="E53" s="1">
        <v>185.428</v>
      </c>
      <c r="F53" s="1">
        <v>48.526000000000003</v>
      </c>
      <c r="G53" s="8">
        <v>1</v>
      </c>
      <c r="H53" s="1">
        <v>50</v>
      </c>
      <c r="I53" s="1" t="s">
        <v>42</v>
      </c>
      <c r="J53" s="1"/>
      <c r="K53" s="1">
        <v>229.608</v>
      </c>
      <c r="L53" s="1">
        <f t="shared" si="17"/>
        <v>-44.180000000000007</v>
      </c>
      <c r="M53" s="1">
        <f t="shared" si="18"/>
        <v>174.61199999999999</v>
      </c>
      <c r="N53" s="1">
        <v>10.816000000000001</v>
      </c>
      <c r="O53" s="1">
        <v>0</v>
      </c>
      <c r="P53" s="1">
        <v>154.47659999999999</v>
      </c>
      <c r="Q53" s="1"/>
      <c r="R53" s="1"/>
      <c r="S53" s="1">
        <v>112.3912</v>
      </c>
      <c r="T53" s="1">
        <f>IFERROR(VLOOKUP(A53,[1]Sheet!$A:$D,4,0),0)</f>
        <v>0</v>
      </c>
      <c r="U53" s="1">
        <f t="shared" si="19"/>
        <v>34.922399999999996</v>
      </c>
      <c r="V53" s="5">
        <f t="shared" ref="V53:V63" si="22">11*U53-S53-R53-Q53-P53-F53</f>
        <v>68.752599999999944</v>
      </c>
      <c r="W53" s="5">
        <f t="shared" si="8"/>
        <v>68.752599999999944</v>
      </c>
      <c r="X53" s="5">
        <f t="shared" si="9"/>
        <v>68.752599999999944</v>
      </c>
      <c r="Y53" s="5"/>
      <c r="Z53" s="5"/>
      <c r="AA53" s="1"/>
      <c r="AB53" s="1">
        <f t="shared" si="10"/>
        <v>11</v>
      </c>
      <c r="AC53" s="1">
        <f t="shared" si="21"/>
        <v>9.0312750555517383</v>
      </c>
      <c r="AD53" s="1">
        <v>40.604799999999997</v>
      </c>
      <c r="AE53" s="1">
        <v>35.311599999999999</v>
      </c>
      <c r="AF53" s="1">
        <v>34.099200000000003</v>
      </c>
      <c r="AG53" s="1">
        <v>38.079799999999999</v>
      </c>
      <c r="AH53" s="1">
        <v>39.197800000000001</v>
      </c>
      <c r="AI53" s="1">
        <v>31.529</v>
      </c>
      <c r="AJ53" s="1">
        <v>37.711399999999998</v>
      </c>
      <c r="AK53" s="1">
        <v>40.578800000000001</v>
      </c>
      <c r="AL53" s="1">
        <v>42.943199999999997</v>
      </c>
      <c r="AM53" s="1">
        <v>45.397000000000013</v>
      </c>
      <c r="AN53" s="1"/>
      <c r="AO53" s="1">
        <f t="shared" si="11"/>
        <v>69</v>
      </c>
      <c r="AP53" s="1">
        <f t="shared" si="12"/>
        <v>0</v>
      </c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101</v>
      </c>
      <c r="B54" s="1" t="s">
        <v>41</v>
      </c>
      <c r="C54" s="1">
        <v>866.31899999999996</v>
      </c>
      <c r="D54" s="1">
        <v>425.74700000000001</v>
      </c>
      <c r="E54" s="1">
        <v>686.48</v>
      </c>
      <c r="F54" s="1">
        <v>278.57299999999998</v>
      </c>
      <c r="G54" s="8">
        <v>1</v>
      </c>
      <c r="H54" s="1">
        <v>50</v>
      </c>
      <c r="I54" s="1" t="s">
        <v>42</v>
      </c>
      <c r="J54" s="1"/>
      <c r="K54" s="1">
        <v>910.50199999999995</v>
      </c>
      <c r="L54" s="1">
        <f t="shared" si="17"/>
        <v>-224.02199999999993</v>
      </c>
      <c r="M54" s="1">
        <f t="shared" si="18"/>
        <v>686.48</v>
      </c>
      <c r="N54" s="1"/>
      <c r="O54" s="1">
        <v>0</v>
      </c>
      <c r="P54" s="1">
        <v>606.5946120000001</v>
      </c>
      <c r="Q54" s="1">
        <v>254.02961999999999</v>
      </c>
      <c r="R54" s="1"/>
      <c r="S54" s="1">
        <v>0</v>
      </c>
      <c r="T54" s="1">
        <f>IFERROR(VLOOKUP(A54,[1]Sheet!$A:$D,4,0),0)</f>
        <v>0</v>
      </c>
      <c r="U54" s="1">
        <f t="shared" si="19"/>
        <v>137.29599999999999</v>
      </c>
      <c r="V54" s="5">
        <f t="shared" si="22"/>
        <v>371.05876799999976</v>
      </c>
      <c r="W54" s="5">
        <f t="shared" si="8"/>
        <v>371.05876799999976</v>
      </c>
      <c r="X54" s="5">
        <f t="shared" si="9"/>
        <v>371.05876799999976</v>
      </c>
      <c r="Y54" s="5"/>
      <c r="Z54" s="5"/>
      <c r="AA54" s="1"/>
      <c r="AB54" s="1">
        <f t="shared" si="10"/>
        <v>11</v>
      </c>
      <c r="AC54" s="1">
        <f t="shared" si="21"/>
        <v>8.2973810744668466</v>
      </c>
      <c r="AD54" s="1">
        <v>134.53819999999999</v>
      </c>
      <c r="AE54" s="1">
        <v>133.69980000000001</v>
      </c>
      <c r="AF54" s="1">
        <v>130.8134</v>
      </c>
      <c r="AG54" s="1">
        <v>130.76419999999999</v>
      </c>
      <c r="AH54" s="1">
        <v>113.62179999999999</v>
      </c>
      <c r="AI54" s="1">
        <v>115.8922</v>
      </c>
      <c r="AJ54" s="1">
        <v>131.89660000000001</v>
      </c>
      <c r="AK54" s="1">
        <v>124.553</v>
      </c>
      <c r="AL54" s="1">
        <v>127.5472</v>
      </c>
      <c r="AM54" s="1">
        <v>137.80080000000001</v>
      </c>
      <c r="AN54" s="1"/>
      <c r="AO54" s="1">
        <f t="shared" si="11"/>
        <v>371</v>
      </c>
      <c r="AP54" s="1">
        <f t="shared" si="12"/>
        <v>0</v>
      </c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102</v>
      </c>
      <c r="B55" s="1" t="s">
        <v>41</v>
      </c>
      <c r="C55" s="1">
        <v>62.661999999999999</v>
      </c>
      <c r="D55" s="1">
        <v>44.529000000000003</v>
      </c>
      <c r="E55" s="1">
        <v>29.838000000000001</v>
      </c>
      <c r="F55" s="1">
        <v>32.844999999999999</v>
      </c>
      <c r="G55" s="8">
        <v>1</v>
      </c>
      <c r="H55" s="1">
        <v>50</v>
      </c>
      <c r="I55" s="1" t="s">
        <v>42</v>
      </c>
      <c r="J55" s="1"/>
      <c r="K55" s="1">
        <v>29.8</v>
      </c>
      <c r="L55" s="1">
        <f t="shared" si="17"/>
        <v>3.8000000000000256E-2</v>
      </c>
      <c r="M55" s="1">
        <f t="shared" si="18"/>
        <v>29.838000000000001</v>
      </c>
      <c r="N55" s="1"/>
      <c r="O55" s="1">
        <v>0</v>
      </c>
      <c r="P55" s="1">
        <v>106.59399999999999</v>
      </c>
      <c r="Q55" s="1"/>
      <c r="R55" s="1"/>
      <c r="S55" s="1">
        <v>128.364</v>
      </c>
      <c r="T55" s="1">
        <f>IFERROR(VLOOKUP(A55,[1]Sheet!$A:$D,4,0),0)</f>
        <v>0</v>
      </c>
      <c r="U55" s="1">
        <f t="shared" si="19"/>
        <v>5.9676</v>
      </c>
      <c r="V55" s="5"/>
      <c r="W55" s="5">
        <f t="shared" si="8"/>
        <v>0</v>
      </c>
      <c r="X55" s="5">
        <f t="shared" si="9"/>
        <v>0</v>
      </c>
      <c r="Y55" s="5"/>
      <c r="Z55" s="5"/>
      <c r="AA55" s="1"/>
      <c r="AB55" s="1">
        <f t="shared" si="10"/>
        <v>44.876164622293722</v>
      </c>
      <c r="AC55" s="1">
        <f t="shared" si="21"/>
        <v>44.876164622293722</v>
      </c>
      <c r="AD55" s="1">
        <v>25.695</v>
      </c>
      <c r="AE55" s="1">
        <v>16.787600000000001</v>
      </c>
      <c r="AF55" s="1">
        <v>15.473599999999999</v>
      </c>
      <c r="AG55" s="1">
        <v>14.378399999999999</v>
      </c>
      <c r="AH55" s="1">
        <v>15.4872</v>
      </c>
      <c r="AI55" s="1">
        <v>24.941600000000001</v>
      </c>
      <c r="AJ55" s="1">
        <v>18.396799999999999</v>
      </c>
      <c r="AK55" s="1">
        <v>18.398199999999999</v>
      </c>
      <c r="AL55" s="1">
        <v>28.5534</v>
      </c>
      <c r="AM55" s="1">
        <v>21.732800000000001</v>
      </c>
      <c r="AN55" s="1" t="s">
        <v>103</v>
      </c>
      <c r="AO55" s="1">
        <f t="shared" si="11"/>
        <v>0</v>
      </c>
      <c r="AP55" s="1">
        <f t="shared" si="12"/>
        <v>0</v>
      </c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94</v>
      </c>
      <c r="B56" s="1" t="s">
        <v>46</v>
      </c>
      <c r="C56" s="1">
        <v>115</v>
      </c>
      <c r="D56" s="1">
        <v>57</v>
      </c>
      <c r="E56" s="17">
        <f>124+E48</f>
        <v>125</v>
      </c>
      <c r="F56" s="1">
        <v>-3</v>
      </c>
      <c r="G56" s="8">
        <v>0.4</v>
      </c>
      <c r="H56" s="1">
        <v>50</v>
      </c>
      <c r="I56" s="1" t="s">
        <v>42</v>
      </c>
      <c r="J56" s="1"/>
      <c r="K56" s="1">
        <v>142</v>
      </c>
      <c r="L56" s="1">
        <f t="shared" si="17"/>
        <v>-17</v>
      </c>
      <c r="M56" s="1">
        <f t="shared" si="18"/>
        <v>125</v>
      </c>
      <c r="N56" s="1"/>
      <c r="O56" s="1">
        <v>0</v>
      </c>
      <c r="P56" s="1">
        <v>190</v>
      </c>
      <c r="Q56" s="1"/>
      <c r="R56" s="1"/>
      <c r="S56" s="1">
        <v>137.6</v>
      </c>
      <c r="T56" s="1">
        <f>IFERROR(VLOOKUP(A56,[1]Sheet!$A:$D,4,0),0)</f>
        <v>0</v>
      </c>
      <c r="U56" s="1">
        <f t="shared" si="19"/>
        <v>25</v>
      </c>
      <c r="V56" s="5"/>
      <c r="W56" s="5">
        <f t="shared" si="8"/>
        <v>0</v>
      </c>
      <c r="X56" s="5">
        <f t="shared" si="9"/>
        <v>0</v>
      </c>
      <c r="Y56" s="5"/>
      <c r="Z56" s="5"/>
      <c r="AA56" s="1"/>
      <c r="AB56" s="1">
        <f t="shared" si="10"/>
        <v>12.984000000000002</v>
      </c>
      <c r="AC56" s="1">
        <f t="shared" si="21"/>
        <v>12.984000000000002</v>
      </c>
      <c r="AD56" s="1">
        <v>34.6</v>
      </c>
      <c r="AE56" s="1">
        <v>34</v>
      </c>
      <c r="AF56" s="1">
        <v>20</v>
      </c>
      <c r="AG56" s="1">
        <v>21.6</v>
      </c>
      <c r="AH56" s="1">
        <v>30.762</v>
      </c>
      <c r="AI56" s="1">
        <v>28.762</v>
      </c>
      <c r="AJ56" s="1">
        <v>37.200000000000003</v>
      </c>
      <c r="AK56" s="1">
        <v>37.200000000000003</v>
      </c>
      <c r="AL56" s="1">
        <v>34.799999999999997</v>
      </c>
      <c r="AM56" s="1">
        <v>35</v>
      </c>
      <c r="AN56" s="1"/>
      <c r="AO56" s="1">
        <f t="shared" si="11"/>
        <v>0</v>
      </c>
      <c r="AP56" s="1">
        <f t="shared" si="12"/>
        <v>0</v>
      </c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 t="s">
        <v>104</v>
      </c>
      <c r="B57" s="1" t="s">
        <v>46</v>
      </c>
      <c r="C57" s="1">
        <v>1102</v>
      </c>
      <c r="D57" s="1">
        <v>1162</v>
      </c>
      <c r="E57" s="1">
        <v>895</v>
      </c>
      <c r="F57" s="1">
        <v>539</v>
      </c>
      <c r="G57" s="8">
        <v>0.4</v>
      </c>
      <c r="H57" s="1">
        <v>40</v>
      </c>
      <c r="I57" s="1" t="s">
        <v>42</v>
      </c>
      <c r="J57" s="1"/>
      <c r="K57" s="1">
        <v>1036</v>
      </c>
      <c r="L57" s="1">
        <f t="shared" si="17"/>
        <v>-141</v>
      </c>
      <c r="M57" s="1">
        <f t="shared" si="18"/>
        <v>805</v>
      </c>
      <c r="N57" s="1">
        <v>90</v>
      </c>
      <c r="O57" s="1">
        <v>0</v>
      </c>
      <c r="P57" s="1">
        <v>339.32400000000013</v>
      </c>
      <c r="Q57" s="1"/>
      <c r="R57" s="1"/>
      <c r="S57" s="1">
        <v>335.05599999999993</v>
      </c>
      <c r="T57" s="1">
        <f>IFERROR(VLOOKUP(A57,[1]Sheet!$A:$D,4,0),0)</f>
        <v>0</v>
      </c>
      <c r="U57" s="1">
        <f t="shared" si="19"/>
        <v>161</v>
      </c>
      <c r="V57" s="5">
        <f t="shared" si="22"/>
        <v>557.61999999999989</v>
      </c>
      <c r="W57" s="5">
        <f t="shared" si="8"/>
        <v>557.61999999999989</v>
      </c>
      <c r="X57" s="5">
        <f t="shared" si="9"/>
        <v>557.61999999999989</v>
      </c>
      <c r="Y57" s="5"/>
      <c r="Z57" s="5"/>
      <c r="AA57" s="1"/>
      <c r="AB57" s="1">
        <f t="shared" si="10"/>
        <v>11</v>
      </c>
      <c r="AC57" s="1">
        <f t="shared" si="21"/>
        <v>7.5365217391304355</v>
      </c>
      <c r="AD57" s="1">
        <v>174.6</v>
      </c>
      <c r="AE57" s="1">
        <v>159.80000000000001</v>
      </c>
      <c r="AF57" s="1">
        <v>184.2</v>
      </c>
      <c r="AG57" s="1">
        <v>179.8</v>
      </c>
      <c r="AH57" s="1">
        <v>167.8</v>
      </c>
      <c r="AI57" s="1">
        <v>168.2</v>
      </c>
      <c r="AJ57" s="1">
        <v>206.6</v>
      </c>
      <c r="AK57" s="1">
        <v>209</v>
      </c>
      <c r="AL57" s="1">
        <v>189.8</v>
      </c>
      <c r="AM57" s="1">
        <v>192.2</v>
      </c>
      <c r="AN57" s="1"/>
      <c r="AO57" s="1">
        <f t="shared" si="11"/>
        <v>223</v>
      </c>
      <c r="AP57" s="1">
        <f t="shared" si="12"/>
        <v>0</v>
      </c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 t="s">
        <v>105</v>
      </c>
      <c r="B58" s="1" t="s">
        <v>46</v>
      </c>
      <c r="C58" s="1">
        <v>720</v>
      </c>
      <c r="D58" s="1">
        <v>780</v>
      </c>
      <c r="E58" s="1">
        <v>715</v>
      </c>
      <c r="F58" s="1">
        <v>188</v>
      </c>
      <c r="G58" s="8">
        <v>0.4</v>
      </c>
      <c r="H58" s="1">
        <v>40</v>
      </c>
      <c r="I58" s="1" t="s">
        <v>42</v>
      </c>
      <c r="J58" s="1"/>
      <c r="K58" s="1">
        <v>829</v>
      </c>
      <c r="L58" s="1">
        <f t="shared" si="17"/>
        <v>-114</v>
      </c>
      <c r="M58" s="1">
        <f t="shared" si="18"/>
        <v>625</v>
      </c>
      <c r="N58" s="1">
        <v>90</v>
      </c>
      <c r="O58" s="1">
        <v>0</v>
      </c>
      <c r="P58" s="1">
        <v>275.20800000000003</v>
      </c>
      <c r="Q58" s="1"/>
      <c r="R58" s="1"/>
      <c r="S58" s="1">
        <v>279.73199999999991</v>
      </c>
      <c r="T58" s="1">
        <f>IFERROR(VLOOKUP(A58,[1]Sheet!$A:$D,4,0),0)</f>
        <v>0</v>
      </c>
      <c r="U58" s="1">
        <f t="shared" si="19"/>
        <v>125</v>
      </c>
      <c r="V58" s="5">
        <f t="shared" si="22"/>
        <v>632.05999999999995</v>
      </c>
      <c r="W58" s="5">
        <f t="shared" si="8"/>
        <v>632.05999999999995</v>
      </c>
      <c r="X58" s="5">
        <f t="shared" si="9"/>
        <v>632.05999999999995</v>
      </c>
      <c r="Y58" s="5"/>
      <c r="Z58" s="5"/>
      <c r="AA58" s="1"/>
      <c r="AB58" s="1">
        <f t="shared" si="10"/>
        <v>11</v>
      </c>
      <c r="AC58" s="1">
        <f t="shared" si="21"/>
        <v>5.9435199999999995</v>
      </c>
      <c r="AD58" s="1">
        <v>119.8</v>
      </c>
      <c r="AE58" s="1">
        <v>105.8</v>
      </c>
      <c r="AF58" s="1">
        <v>116.4</v>
      </c>
      <c r="AG58" s="1">
        <v>119.6</v>
      </c>
      <c r="AH58" s="1">
        <v>103.6</v>
      </c>
      <c r="AI58" s="1">
        <v>108.4</v>
      </c>
      <c r="AJ58" s="1">
        <v>133.19999999999999</v>
      </c>
      <c r="AK58" s="1">
        <v>132.80000000000001</v>
      </c>
      <c r="AL58" s="1">
        <v>133.4</v>
      </c>
      <c r="AM58" s="1">
        <v>134.6</v>
      </c>
      <c r="AN58" s="1"/>
      <c r="AO58" s="1">
        <f t="shared" si="11"/>
        <v>253</v>
      </c>
      <c r="AP58" s="1">
        <f t="shared" si="12"/>
        <v>0</v>
      </c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106</v>
      </c>
      <c r="B59" s="1" t="s">
        <v>41</v>
      </c>
      <c r="C59" s="1">
        <v>657.76199999999994</v>
      </c>
      <c r="D59" s="1">
        <v>784.98199999999997</v>
      </c>
      <c r="E59" s="1">
        <v>437.42</v>
      </c>
      <c r="F59" s="1">
        <v>546.70299999999997</v>
      </c>
      <c r="G59" s="8">
        <v>1</v>
      </c>
      <c r="H59" s="1">
        <v>40</v>
      </c>
      <c r="I59" s="1" t="s">
        <v>42</v>
      </c>
      <c r="J59" s="1"/>
      <c r="K59" s="1">
        <v>571.88</v>
      </c>
      <c r="L59" s="1">
        <f t="shared" si="17"/>
        <v>-134.45999999999998</v>
      </c>
      <c r="M59" s="1">
        <f t="shared" si="18"/>
        <v>415.822</v>
      </c>
      <c r="N59" s="1">
        <v>21.597999999999999</v>
      </c>
      <c r="O59" s="1">
        <v>0</v>
      </c>
      <c r="P59" s="1">
        <v>353.80760000000021</v>
      </c>
      <c r="Q59" s="1"/>
      <c r="R59" s="1"/>
      <c r="S59" s="1">
        <v>120.401</v>
      </c>
      <c r="T59" s="1">
        <f>IFERROR(VLOOKUP(A59,[1]Sheet!$A:$D,4,0),0)</f>
        <v>0</v>
      </c>
      <c r="U59" s="1">
        <f t="shared" si="19"/>
        <v>83.164400000000001</v>
      </c>
      <c r="V59" s="5"/>
      <c r="W59" s="5">
        <f t="shared" si="8"/>
        <v>0</v>
      </c>
      <c r="X59" s="5">
        <f t="shared" si="9"/>
        <v>0</v>
      </c>
      <c r="Y59" s="5"/>
      <c r="Z59" s="5"/>
      <c r="AA59" s="1"/>
      <c r="AB59" s="1">
        <f t="shared" si="10"/>
        <v>12.275824751937128</v>
      </c>
      <c r="AC59" s="1">
        <f t="shared" si="21"/>
        <v>12.275824751937128</v>
      </c>
      <c r="AD59" s="1">
        <v>94.11760000000001</v>
      </c>
      <c r="AE59" s="1">
        <v>96.115000000000009</v>
      </c>
      <c r="AF59" s="1">
        <v>92.6648</v>
      </c>
      <c r="AG59" s="1">
        <v>98.256600000000006</v>
      </c>
      <c r="AH59" s="1">
        <v>81.453599999999994</v>
      </c>
      <c r="AI59" s="1">
        <v>80.725999999999999</v>
      </c>
      <c r="AJ59" s="1">
        <v>87.055199999999999</v>
      </c>
      <c r="AK59" s="1">
        <v>92.268200000000007</v>
      </c>
      <c r="AL59" s="1">
        <v>67.621200000000002</v>
      </c>
      <c r="AM59" s="1">
        <v>58.877200000000002</v>
      </c>
      <c r="AN59" s="1"/>
      <c r="AO59" s="1">
        <f t="shared" si="11"/>
        <v>0</v>
      </c>
      <c r="AP59" s="1">
        <f t="shared" si="12"/>
        <v>0</v>
      </c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 t="s">
        <v>107</v>
      </c>
      <c r="B60" s="1" t="s">
        <v>41</v>
      </c>
      <c r="C60" s="1">
        <v>423.94400000000002</v>
      </c>
      <c r="D60" s="1">
        <v>264.70600000000002</v>
      </c>
      <c r="E60" s="1">
        <v>292.20999999999998</v>
      </c>
      <c r="F60" s="1">
        <v>151.05600000000001</v>
      </c>
      <c r="G60" s="8">
        <v>1</v>
      </c>
      <c r="H60" s="1">
        <v>40</v>
      </c>
      <c r="I60" s="1" t="s">
        <v>42</v>
      </c>
      <c r="J60" s="1"/>
      <c r="K60" s="1">
        <v>395.553</v>
      </c>
      <c r="L60" s="1">
        <f t="shared" si="17"/>
        <v>-103.34300000000002</v>
      </c>
      <c r="M60" s="1">
        <f t="shared" si="18"/>
        <v>270.565</v>
      </c>
      <c r="N60" s="1">
        <v>21.645</v>
      </c>
      <c r="O60" s="1">
        <v>0</v>
      </c>
      <c r="P60" s="1">
        <v>386.34260000000029</v>
      </c>
      <c r="Q60" s="1"/>
      <c r="R60" s="1"/>
      <c r="S60" s="1">
        <v>0</v>
      </c>
      <c r="T60" s="1">
        <f>IFERROR(VLOOKUP(A60,[1]Sheet!$A:$D,4,0),0)</f>
        <v>0</v>
      </c>
      <c r="U60" s="1">
        <f t="shared" si="19"/>
        <v>54.113</v>
      </c>
      <c r="V60" s="5">
        <f t="shared" si="22"/>
        <v>57.844399999999638</v>
      </c>
      <c r="W60" s="5">
        <f t="shared" si="8"/>
        <v>57.844399999999638</v>
      </c>
      <c r="X60" s="5">
        <f t="shared" si="9"/>
        <v>57.844399999999638</v>
      </c>
      <c r="Y60" s="5"/>
      <c r="Z60" s="5"/>
      <c r="AA60" s="1"/>
      <c r="AB60" s="1">
        <f t="shared" si="10"/>
        <v>10.999999999999998</v>
      </c>
      <c r="AC60" s="1">
        <f t="shared" si="21"/>
        <v>9.9310442961950063</v>
      </c>
      <c r="AD60" s="1">
        <v>65.42519999999999</v>
      </c>
      <c r="AE60" s="1">
        <v>75.244799999999998</v>
      </c>
      <c r="AF60" s="1">
        <v>63.6188</v>
      </c>
      <c r="AG60" s="1">
        <v>70.22</v>
      </c>
      <c r="AH60" s="1">
        <v>65.667400000000001</v>
      </c>
      <c r="AI60" s="1">
        <v>72.38300000000001</v>
      </c>
      <c r="AJ60" s="1">
        <v>66.17819999999999</v>
      </c>
      <c r="AK60" s="1">
        <v>61.200599999999987</v>
      </c>
      <c r="AL60" s="1">
        <v>52.41</v>
      </c>
      <c r="AM60" s="1">
        <v>50.162999999999997</v>
      </c>
      <c r="AN60" s="1"/>
      <c r="AO60" s="1">
        <f t="shared" si="11"/>
        <v>58</v>
      </c>
      <c r="AP60" s="1">
        <f t="shared" si="12"/>
        <v>0</v>
      </c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 t="s">
        <v>108</v>
      </c>
      <c r="B61" s="1" t="s">
        <v>41</v>
      </c>
      <c r="C61" s="1">
        <v>421.76</v>
      </c>
      <c r="D61" s="1">
        <v>537.03700000000003</v>
      </c>
      <c r="E61" s="1">
        <v>409.11200000000002</v>
      </c>
      <c r="F61" s="1">
        <v>77.846000000000004</v>
      </c>
      <c r="G61" s="8">
        <v>1</v>
      </c>
      <c r="H61" s="1">
        <v>40</v>
      </c>
      <c r="I61" s="1" t="s">
        <v>42</v>
      </c>
      <c r="J61" s="1"/>
      <c r="K61" s="1">
        <v>608.255</v>
      </c>
      <c r="L61" s="1">
        <f t="shared" si="17"/>
        <v>-199.14299999999997</v>
      </c>
      <c r="M61" s="1">
        <f t="shared" si="18"/>
        <v>376.54900000000004</v>
      </c>
      <c r="N61" s="1">
        <v>32.563000000000002</v>
      </c>
      <c r="O61" s="1">
        <v>0</v>
      </c>
      <c r="P61" s="1">
        <v>591.80032800000004</v>
      </c>
      <c r="Q61" s="1"/>
      <c r="R61" s="1"/>
      <c r="S61" s="1">
        <v>0</v>
      </c>
      <c r="T61" s="1">
        <f>IFERROR(VLOOKUP(A61,[1]Sheet!$A:$D,4,0),0)</f>
        <v>0</v>
      </c>
      <c r="U61" s="1">
        <f t="shared" si="19"/>
        <v>75.30980000000001</v>
      </c>
      <c r="V61" s="5">
        <f t="shared" si="22"/>
        <v>158.76147200000003</v>
      </c>
      <c r="W61" s="5">
        <f t="shared" si="8"/>
        <v>158.76147200000003</v>
      </c>
      <c r="X61" s="5">
        <f t="shared" si="9"/>
        <v>158.76147200000003</v>
      </c>
      <c r="Y61" s="5"/>
      <c r="Z61" s="5"/>
      <c r="AA61" s="1"/>
      <c r="AB61" s="1">
        <f t="shared" si="10"/>
        <v>11</v>
      </c>
      <c r="AC61" s="1">
        <f t="shared" si="21"/>
        <v>8.8918882801441512</v>
      </c>
      <c r="AD61" s="1">
        <v>89.992999999999995</v>
      </c>
      <c r="AE61" s="1">
        <v>102.0668</v>
      </c>
      <c r="AF61" s="1">
        <v>80.572399999999988</v>
      </c>
      <c r="AG61" s="1">
        <v>73.82419999999999</v>
      </c>
      <c r="AH61" s="1">
        <v>103.4132</v>
      </c>
      <c r="AI61" s="1">
        <v>120.5622</v>
      </c>
      <c r="AJ61" s="1">
        <v>83.140599999999992</v>
      </c>
      <c r="AK61" s="1">
        <v>86.580600000000004</v>
      </c>
      <c r="AL61" s="1">
        <v>86.440799999999996</v>
      </c>
      <c r="AM61" s="1">
        <v>67.859000000000009</v>
      </c>
      <c r="AN61" s="1"/>
      <c r="AO61" s="1">
        <f t="shared" si="11"/>
        <v>159</v>
      </c>
      <c r="AP61" s="1">
        <f t="shared" si="12"/>
        <v>0</v>
      </c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 t="s">
        <v>109</v>
      </c>
      <c r="B62" s="1" t="s">
        <v>41</v>
      </c>
      <c r="C62" s="1">
        <v>103.621</v>
      </c>
      <c r="D62" s="1">
        <v>91.448999999999998</v>
      </c>
      <c r="E62" s="1">
        <v>57.567999999999998</v>
      </c>
      <c r="F62" s="1">
        <v>125.878</v>
      </c>
      <c r="G62" s="8">
        <v>1</v>
      </c>
      <c r="H62" s="1">
        <v>30</v>
      </c>
      <c r="I62" s="1" t="s">
        <v>42</v>
      </c>
      <c r="J62" s="1"/>
      <c r="K62" s="1">
        <v>62.3</v>
      </c>
      <c r="L62" s="1">
        <f t="shared" si="17"/>
        <v>-4.7319999999999993</v>
      </c>
      <c r="M62" s="1">
        <f t="shared" si="18"/>
        <v>57.567999999999998</v>
      </c>
      <c r="N62" s="1"/>
      <c r="O62" s="1">
        <v>0</v>
      </c>
      <c r="P62" s="1">
        <v>0</v>
      </c>
      <c r="Q62" s="1"/>
      <c r="R62" s="1"/>
      <c r="S62" s="1">
        <v>0</v>
      </c>
      <c r="T62" s="1">
        <f>IFERROR(VLOOKUP(A62,[1]Sheet!$A:$D,4,0),0)</f>
        <v>0</v>
      </c>
      <c r="U62" s="1">
        <f t="shared" si="19"/>
        <v>11.5136</v>
      </c>
      <c r="V62" s="5"/>
      <c r="W62" s="5">
        <f t="shared" si="8"/>
        <v>0</v>
      </c>
      <c r="X62" s="5">
        <f t="shared" si="9"/>
        <v>0</v>
      </c>
      <c r="Y62" s="5"/>
      <c r="Z62" s="5"/>
      <c r="AA62" s="1"/>
      <c r="AB62" s="1">
        <f t="shared" si="10"/>
        <v>10.932983602001112</v>
      </c>
      <c r="AC62" s="1">
        <f t="shared" si="21"/>
        <v>10.932983602001112</v>
      </c>
      <c r="AD62" s="1">
        <v>9.5134000000000007</v>
      </c>
      <c r="AE62" s="1">
        <v>8.6419999999999995</v>
      </c>
      <c r="AF62" s="1">
        <v>16.215800000000002</v>
      </c>
      <c r="AG62" s="1">
        <v>9.9063999999999997</v>
      </c>
      <c r="AH62" s="1">
        <v>9.0389999999999997</v>
      </c>
      <c r="AI62" s="1">
        <v>8.5503999999999998</v>
      </c>
      <c r="AJ62" s="1">
        <v>7.7866</v>
      </c>
      <c r="AK62" s="1">
        <v>8.4524000000000008</v>
      </c>
      <c r="AL62" s="1">
        <v>13.197800000000001</v>
      </c>
      <c r="AM62" s="1">
        <v>12.559799999999999</v>
      </c>
      <c r="AN62" s="1"/>
      <c r="AO62" s="1">
        <f t="shared" si="11"/>
        <v>0</v>
      </c>
      <c r="AP62" s="1">
        <f t="shared" si="12"/>
        <v>0</v>
      </c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 t="s">
        <v>110</v>
      </c>
      <c r="B63" s="1" t="s">
        <v>46</v>
      </c>
      <c r="C63" s="1">
        <v>171</v>
      </c>
      <c r="D63" s="1">
        <v>92</v>
      </c>
      <c r="E63" s="1">
        <v>99</v>
      </c>
      <c r="F63" s="1">
        <v>105</v>
      </c>
      <c r="G63" s="8">
        <v>0.6</v>
      </c>
      <c r="H63" s="1">
        <v>60</v>
      </c>
      <c r="I63" s="1" t="s">
        <v>42</v>
      </c>
      <c r="J63" s="1"/>
      <c r="K63" s="1">
        <v>99</v>
      </c>
      <c r="L63" s="1">
        <f t="shared" si="17"/>
        <v>0</v>
      </c>
      <c r="M63" s="1">
        <f t="shared" si="18"/>
        <v>99</v>
      </c>
      <c r="N63" s="1"/>
      <c r="O63" s="1">
        <v>0</v>
      </c>
      <c r="P63" s="1">
        <v>0</v>
      </c>
      <c r="Q63" s="1"/>
      <c r="R63" s="1"/>
      <c r="S63" s="1">
        <v>57.399999999999977</v>
      </c>
      <c r="T63" s="1">
        <f>IFERROR(VLOOKUP(A63,[1]Sheet!$A:$D,4,0),0)</f>
        <v>0</v>
      </c>
      <c r="U63" s="1">
        <f t="shared" si="19"/>
        <v>19.8</v>
      </c>
      <c r="V63" s="5">
        <f t="shared" si="22"/>
        <v>55.400000000000034</v>
      </c>
      <c r="W63" s="5">
        <f t="shared" si="8"/>
        <v>55.400000000000034</v>
      </c>
      <c r="X63" s="5">
        <f t="shared" si="9"/>
        <v>55.400000000000034</v>
      </c>
      <c r="Y63" s="5"/>
      <c r="Z63" s="5"/>
      <c r="AA63" s="1"/>
      <c r="AB63" s="1">
        <f t="shared" si="10"/>
        <v>11</v>
      </c>
      <c r="AC63" s="1">
        <f t="shared" si="21"/>
        <v>8.2020202020202007</v>
      </c>
      <c r="AD63" s="1">
        <v>18.399999999999999</v>
      </c>
      <c r="AE63" s="1">
        <v>16.399999999999999</v>
      </c>
      <c r="AF63" s="1">
        <v>20.2</v>
      </c>
      <c r="AG63" s="1">
        <v>19.399999999999999</v>
      </c>
      <c r="AH63" s="1">
        <v>21.4</v>
      </c>
      <c r="AI63" s="1">
        <v>21.8</v>
      </c>
      <c r="AJ63" s="1">
        <v>18.600000000000001</v>
      </c>
      <c r="AK63" s="1">
        <v>15.8</v>
      </c>
      <c r="AL63" s="1">
        <v>9</v>
      </c>
      <c r="AM63" s="1">
        <v>26.6</v>
      </c>
      <c r="AN63" s="1" t="s">
        <v>47</v>
      </c>
      <c r="AO63" s="1">
        <f t="shared" si="11"/>
        <v>33</v>
      </c>
      <c r="AP63" s="1">
        <f t="shared" si="12"/>
        <v>0</v>
      </c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3" t="s">
        <v>111</v>
      </c>
      <c r="B64" s="13" t="s">
        <v>46</v>
      </c>
      <c r="C64" s="13"/>
      <c r="D64" s="13"/>
      <c r="E64" s="13"/>
      <c r="F64" s="13"/>
      <c r="G64" s="14">
        <v>0</v>
      </c>
      <c r="H64" s="13">
        <v>50</v>
      </c>
      <c r="I64" s="13" t="s">
        <v>42</v>
      </c>
      <c r="J64" s="13"/>
      <c r="K64" s="13"/>
      <c r="L64" s="13">
        <f t="shared" si="17"/>
        <v>0</v>
      </c>
      <c r="M64" s="13">
        <f t="shared" si="18"/>
        <v>0</v>
      </c>
      <c r="N64" s="13"/>
      <c r="O64" s="13">
        <v>0</v>
      </c>
      <c r="P64" s="13">
        <v>0</v>
      </c>
      <c r="Q64" s="13"/>
      <c r="R64" s="13"/>
      <c r="S64" s="13">
        <v>0</v>
      </c>
      <c r="T64" s="1">
        <f>IFERROR(VLOOKUP(A64,[1]Sheet!$A:$D,4,0),0)</f>
        <v>0</v>
      </c>
      <c r="U64" s="13">
        <f t="shared" si="19"/>
        <v>0</v>
      </c>
      <c r="V64" s="15"/>
      <c r="W64" s="5">
        <f t="shared" si="8"/>
        <v>0</v>
      </c>
      <c r="X64" s="5">
        <f t="shared" si="9"/>
        <v>0</v>
      </c>
      <c r="Y64" s="5"/>
      <c r="Z64" s="15"/>
      <c r="AA64" s="13"/>
      <c r="AB64" s="1" t="e">
        <f t="shared" si="10"/>
        <v>#DIV/0!</v>
      </c>
      <c r="AC64" s="13" t="e">
        <f t="shared" si="21"/>
        <v>#DIV/0!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 t="s">
        <v>61</v>
      </c>
      <c r="AO64" s="1">
        <f t="shared" si="11"/>
        <v>0</v>
      </c>
      <c r="AP64" s="1">
        <f t="shared" si="12"/>
        <v>0</v>
      </c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3" t="s">
        <v>112</v>
      </c>
      <c r="B65" s="13" t="s">
        <v>46</v>
      </c>
      <c r="C65" s="13"/>
      <c r="D65" s="13"/>
      <c r="E65" s="13"/>
      <c r="F65" s="13"/>
      <c r="G65" s="14">
        <v>0</v>
      </c>
      <c r="H65" s="13">
        <v>50</v>
      </c>
      <c r="I65" s="13" t="s">
        <v>42</v>
      </c>
      <c r="J65" s="13"/>
      <c r="K65" s="13"/>
      <c r="L65" s="13">
        <f t="shared" si="17"/>
        <v>0</v>
      </c>
      <c r="M65" s="13">
        <f t="shared" si="18"/>
        <v>0</v>
      </c>
      <c r="N65" s="13"/>
      <c r="O65" s="13">
        <v>0</v>
      </c>
      <c r="P65" s="13">
        <v>0</v>
      </c>
      <c r="Q65" s="13"/>
      <c r="R65" s="13"/>
      <c r="S65" s="13">
        <v>0</v>
      </c>
      <c r="T65" s="1">
        <f>IFERROR(VLOOKUP(A65,[1]Sheet!$A:$D,4,0),0)</f>
        <v>0</v>
      </c>
      <c r="U65" s="13">
        <f t="shared" si="19"/>
        <v>0</v>
      </c>
      <c r="V65" s="15"/>
      <c r="W65" s="5">
        <f t="shared" si="8"/>
        <v>0</v>
      </c>
      <c r="X65" s="5">
        <f t="shared" si="9"/>
        <v>0</v>
      </c>
      <c r="Y65" s="5"/>
      <c r="Z65" s="15"/>
      <c r="AA65" s="13"/>
      <c r="AB65" s="1" t="e">
        <f t="shared" si="10"/>
        <v>#DIV/0!</v>
      </c>
      <c r="AC65" s="13" t="e">
        <f t="shared" si="21"/>
        <v>#DIV/0!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 t="s">
        <v>61</v>
      </c>
      <c r="AO65" s="1">
        <f t="shared" si="11"/>
        <v>0</v>
      </c>
      <c r="AP65" s="1">
        <f t="shared" si="12"/>
        <v>0</v>
      </c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3" t="s">
        <v>113</v>
      </c>
      <c r="B66" s="13" t="s">
        <v>46</v>
      </c>
      <c r="C66" s="13"/>
      <c r="D66" s="13"/>
      <c r="E66" s="13"/>
      <c r="F66" s="13"/>
      <c r="G66" s="14">
        <v>0</v>
      </c>
      <c r="H66" s="13">
        <v>30</v>
      </c>
      <c r="I66" s="13" t="s">
        <v>42</v>
      </c>
      <c r="J66" s="13"/>
      <c r="K66" s="13"/>
      <c r="L66" s="13">
        <f t="shared" si="17"/>
        <v>0</v>
      </c>
      <c r="M66" s="13">
        <f t="shared" si="18"/>
        <v>0</v>
      </c>
      <c r="N66" s="13"/>
      <c r="O66" s="13">
        <v>0</v>
      </c>
      <c r="P66" s="13">
        <v>0</v>
      </c>
      <c r="Q66" s="13"/>
      <c r="R66" s="13"/>
      <c r="S66" s="13">
        <v>0</v>
      </c>
      <c r="T66" s="1">
        <f>IFERROR(VLOOKUP(A66,[1]Sheet!$A:$D,4,0),0)</f>
        <v>0</v>
      </c>
      <c r="U66" s="13">
        <f t="shared" si="19"/>
        <v>0</v>
      </c>
      <c r="V66" s="15"/>
      <c r="W66" s="5">
        <f t="shared" si="8"/>
        <v>0</v>
      </c>
      <c r="X66" s="5">
        <f t="shared" si="9"/>
        <v>0</v>
      </c>
      <c r="Y66" s="5"/>
      <c r="Z66" s="15"/>
      <c r="AA66" s="13"/>
      <c r="AB66" s="1" t="e">
        <f t="shared" si="10"/>
        <v>#DIV/0!</v>
      </c>
      <c r="AC66" s="13" t="e">
        <f t="shared" si="21"/>
        <v>#DIV/0!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 t="s">
        <v>61</v>
      </c>
      <c r="AO66" s="1">
        <f t="shared" si="11"/>
        <v>0</v>
      </c>
      <c r="AP66" s="1">
        <f t="shared" si="12"/>
        <v>0</v>
      </c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 t="s">
        <v>114</v>
      </c>
      <c r="B67" s="1" t="s">
        <v>46</v>
      </c>
      <c r="C67" s="1">
        <v>129</v>
      </c>
      <c r="D67" s="1">
        <v>85</v>
      </c>
      <c r="E67" s="1">
        <v>67</v>
      </c>
      <c r="F67" s="1">
        <v>82</v>
      </c>
      <c r="G67" s="8">
        <v>0.6</v>
      </c>
      <c r="H67" s="1">
        <v>55</v>
      </c>
      <c r="I67" s="1" t="s">
        <v>42</v>
      </c>
      <c r="J67" s="1"/>
      <c r="K67" s="1">
        <v>67</v>
      </c>
      <c r="L67" s="1">
        <f t="shared" si="17"/>
        <v>0</v>
      </c>
      <c r="M67" s="1">
        <f t="shared" si="18"/>
        <v>67</v>
      </c>
      <c r="N67" s="1"/>
      <c r="O67" s="1">
        <v>0</v>
      </c>
      <c r="P67" s="1">
        <v>0</v>
      </c>
      <c r="Q67" s="1"/>
      <c r="R67" s="1"/>
      <c r="S67" s="1">
        <v>43.199999999999989</v>
      </c>
      <c r="T67" s="1">
        <f>IFERROR(VLOOKUP(A67,[1]Sheet!$A:$D,4,0),0)</f>
        <v>0</v>
      </c>
      <c r="U67" s="1">
        <f t="shared" si="19"/>
        <v>13.4</v>
      </c>
      <c r="V67" s="5">
        <f>11*U67-S67-R67-Q67-P67-F67</f>
        <v>22.200000000000017</v>
      </c>
      <c r="W67" s="5">
        <f t="shared" si="8"/>
        <v>22.200000000000017</v>
      </c>
      <c r="X67" s="5">
        <f t="shared" si="9"/>
        <v>22.200000000000017</v>
      </c>
      <c r="Y67" s="5"/>
      <c r="Z67" s="5"/>
      <c r="AA67" s="1"/>
      <c r="AB67" s="1">
        <f t="shared" si="10"/>
        <v>11</v>
      </c>
      <c r="AC67" s="1">
        <f t="shared" si="21"/>
        <v>9.3432835820895512</v>
      </c>
      <c r="AD67" s="1">
        <v>13.2</v>
      </c>
      <c r="AE67" s="1">
        <v>12.4</v>
      </c>
      <c r="AF67" s="1">
        <v>14.2</v>
      </c>
      <c r="AG67" s="1">
        <v>13.2</v>
      </c>
      <c r="AH67" s="1">
        <v>16.600000000000001</v>
      </c>
      <c r="AI67" s="1">
        <v>18.2</v>
      </c>
      <c r="AJ67" s="1">
        <v>18</v>
      </c>
      <c r="AK67" s="1">
        <v>12.4</v>
      </c>
      <c r="AL67" s="1">
        <v>6.2</v>
      </c>
      <c r="AM67" s="1">
        <v>14.8</v>
      </c>
      <c r="AN67" s="1"/>
      <c r="AO67" s="1">
        <f t="shared" si="11"/>
        <v>13</v>
      </c>
      <c r="AP67" s="1">
        <f t="shared" si="12"/>
        <v>0</v>
      </c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3" t="s">
        <v>115</v>
      </c>
      <c r="B68" s="13" t="s">
        <v>46</v>
      </c>
      <c r="C68" s="13"/>
      <c r="D68" s="13"/>
      <c r="E68" s="13"/>
      <c r="F68" s="13"/>
      <c r="G68" s="14">
        <v>0</v>
      </c>
      <c r="H68" s="13">
        <v>40</v>
      </c>
      <c r="I68" s="13" t="s">
        <v>42</v>
      </c>
      <c r="J68" s="13"/>
      <c r="K68" s="13"/>
      <c r="L68" s="13">
        <f t="shared" si="17"/>
        <v>0</v>
      </c>
      <c r="M68" s="13">
        <f t="shared" si="18"/>
        <v>0</v>
      </c>
      <c r="N68" s="13"/>
      <c r="O68" s="13">
        <v>0</v>
      </c>
      <c r="P68" s="13">
        <v>0</v>
      </c>
      <c r="Q68" s="13"/>
      <c r="R68" s="13"/>
      <c r="S68" s="13">
        <v>0</v>
      </c>
      <c r="T68" s="1">
        <f>IFERROR(VLOOKUP(A68,[1]Sheet!$A:$D,4,0),0)</f>
        <v>0</v>
      </c>
      <c r="U68" s="13">
        <f t="shared" si="19"/>
        <v>0</v>
      </c>
      <c r="V68" s="15"/>
      <c r="W68" s="5">
        <f t="shared" si="8"/>
        <v>0</v>
      </c>
      <c r="X68" s="5">
        <f t="shared" si="9"/>
        <v>0</v>
      </c>
      <c r="Y68" s="5"/>
      <c r="Z68" s="15"/>
      <c r="AA68" s="13"/>
      <c r="AB68" s="1" t="e">
        <f t="shared" si="10"/>
        <v>#DIV/0!</v>
      </c>
      <c r="AC68" s="13" t="e">
        <f t="shared" si="21"/>
        <v>#DIV/0!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  <c r="AN68" s="13" t="s">
        <v>61</v>
      </c>
      <c r="AO68" s="1">
        <f t="shared" si="11"/>
        <v>0</v>
      </c>
      <c r="AP68" s="1">
        <f t="shared" si="12"/>
        <v>0</v>
      </c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 t="s">
        <v>116</v>
      </c>
      <c r="B69" s="1" t="s">
        <v>46</v>
      </c>
      <c r="C69" s="1">
        <v>58</v>
      </c>
      <c r="D69" s="1">
        <v>64</v>
      </c>
      <c r="E69" s="1">
        <v>55</v>
      </c>
      <c r="F69" s="1">
        <v>31</v>
      </c>
      <c r="G69" s="8">
        <v>0.4</v>
      </c>
      <c r="H69" s="1">
        <v>50</v>
      </c>
      <c r="I69" s="1" t="s">
        <v>42</v>
      </c>
      <c r="J69" s="1"/>
      <c r="K69" s="1">
        <v>57</v>
      </c>
      <c r="L69" s="1">
        <f t="shared" si="17"/>
        <v>-2</v>
      </c>
      <c r="M69" s="1">
        <f t="shared" si="18"/>
        <v>55</v>
      </c>
      <c r="N69" s="1"/>
      <c r="O69" s="1">
        <v>0</v>
      </c>
      <c r="P69" s="1">
        <v>17.400000000000009</v>
      </c>
      <c r="Q69" s="1"/>
      <c r="R69" s="1"/>
      <c r="S69" s="1">
        <v>21.599999999999991</v>
      </c>
      <c r="T69" s="1">
        <f>IFERROR(VLOOKUP(A69,[1]Sheet!$A:$D,4,0),0)</f>
        <v>0</v>
      </c>
      <c r="U69" s="1">
        <f t="shared" si="19"/>
        <v>11</v>
      </c>
      <c r="V69" s="5">
        <f t="shared" ref="V69" si="23">11*U69-S69-R69-Q69-P69-F69</f>
        <v>51</v>
      </c>
      <c r="W69" s="5">
        <f t="shared" si="8"/>
        <v>51</v>
      </c>
      <c r="X69" s="5">
        <f t="shared" si="9"/>
        <v>51</v>
      </c>
      <c r="Y69" s="5"/>
      <c r="Z69" s="5"/>
      <c r="AA69" s="1"/>
      <c r="AB69" s="1">
        <f t="shared" si="10"/>
        <v>11</v>
      </c>
      <c r="AC69" s="1">
        <f t="shared" si="21"/>
        <v>6.3636363636363633</v>
      </c>
      <c r="AD69" s="1">
        <v>9</v>
      </c>
      <c r="AE69" s="1">
        <v>8.8000000000000007</v>
      </c>
      <c r="AF69" s="1">
        <v>9.4</v>
      </c>
      <c r="AG69" s="1">
        <v>8.1999999999999993</v>
      </c>
      <c r="AH69" s="1">
        <v>6.4</v>
      </c>
      <c r="AI69" s="1">
        <v>11.2</v>
      </c>
      <c r="AJ69" s="1">
        <v>9.6</v>
      </c>
      <c r="AK69" s="1">
        <v>5</v>
      </c>
      <c r="AL69" s="1">
        <v>4.5999999999999996</v>
      </c>
      <c r="AM69" s="1">
        <v>6.8</v>
      </c>
      <c r="AN69" s="1" t="s">
        <v>47</v>
      </c>
      <c r="AO69" s="1">
        <f t="shared" si="11"/>
        <v>20</v>
      </c>
      <c r="AP69" s="1">
        <f t="shared" si="12"/>
        <v>0</v>
      </c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 t="s">
        <v>117</v>
      </c>
      <c r="B70" s="1" t="s">
        <v>46</v>
      </c>
      <c r="C70" s="1">
        <v>7</v>
      </c>
      <c r="D70" s="1"/>
      <c r="E70" s="1"/>
      <c r="F70" s="1"/>
      <c r="G70" s="8">
        <v>0.4</v>
      </c>
      <c r="H70" s="1">
        <v>55</v>
      </c>
      <c r="I70" s="1" t="s">
        <v>42</v>
      </c>
      <c r="J70" s="1"/>
      <c r="K70" s="1"/>
      <c r="L70" s="1">
        <f t="shared" ref="L70:L95" si="24">E70-K70</f>
        <v>0</v>
      </c>
      <c r="M70" s="1">
        <f t="shared" ref="M70:M95" si="25">E70-N70</f>
        <v>0</v>
      </c>
      <c r="N70" s="1"/>
      <c r="O70" s="1">
        <v>0</v>
      </c>
      <c r="P70" s="1">
        <v>0</v>
      </c>
      <c r="Q70" s="1"/>
      <c r="R70" s="1"/>
      <c r="S70" s="1">
        <v>0</v>
      </c>
      <c r="T70" s="1">
        <f>IFERROR(VLOOKUP(A70,[1]Sheet!$A:$D,4,0),0)</f>
        <v>0</v>
      </c>
      <c r="U70" s="1">
        <f t="shared" ref="U70:U95" si="26">M70/5</f>
        <v>0</v>
      </c>
      <c r="V70" s="21">
        <v>0</v>
      </c>
      <c r="W70" s="5">
        <f t="shared" si="8"/>
        <v>0</v>
      </c>
      <c r="X70" s="5">
        <f t="shared" si="9"/>
        <v>0</v>
      </c>
      <c r="Y70" s="5"/>
      <c r="Z70" s="5"/>
      <c r="AA70" s="1"/>
      <c r="AB70" s="1" t="e">
        <f t="shared" si="10"/>
        <v>#DIV/0!</v>
      </c>
      <c r="AC70" s="1" t="e">
        <f t="shared" ref="AC70:AC95" si="27">(F70+P70+Q70+R70+S70)/U70</f>
        <v>#DIV/0!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20" t="s">
        <v>153</v>
      </c>
      <c r="AO70" s="1">
        <f t="shared" si="11"/>
        <v>0</v>
      </c>
      <c r="AP70" s="1">
        <f t="shared" si="12"/>
        <v>0</v>
      </c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 t="s">
        <v>118</v>
      </c>
      <c r="B71" s="1" t="s">
        <v>41</v>
      </c>
      <c r="C71" s="1">
        <v>18.812999999999999</v>
      </c>
      <c r="D71" s="1"/>
      <c r="E71" s="1">
        <v>1.444</v>
      </c>
      <c r="F71" s="1">
        <v>17.369</v>
      </c>
      <c r="G71" s="8">
        <v>1</v>
      </c>
      <c r="H71" s="1">
        <v>55</v>
      </c>
      <c r="I71" s="1" t="s">
        <v>42</v>
      </c>
      <c r="J71" s="1"/>
      <c r="K71" s="1">
        <v>1.3</v>
      </c>
      <c r="L71" s="1">
        <f t="shared" si="24"/>
        <v>0.14399999999999991</v>
      </c>
      <c r="M71" s="1">
        <f t="shared" si="25"/>
        <v>1.444</v>
      </c>
      <c r="N71" s="1"/>
      <c r="O71" s="1">
        <v>0</v>
      </c>
      <c r="P71" s="1">
        <v>0</v>
      </c>
      <c r="Q71" s="1"/>
      <c r="R71" s="1"/>
      <c r="S71" s="1">
        <v>0</v>
      </c>
      <c r="T71" s="1">
        <f>IFERROR(VLOOKUP(A71,[1]Sheet!$A:$D,4,0),0)</f>
        <v>0</v>
      </c>
      <c r="U71" s="1">
        <f t="shared" si="26"/>
        <v>0.2888</v>
      </c>
      <c r="V71" s="5"/>
      <c r="W71" s="5">
        <f t="shared" ref="W71:W95" si="28">V71</f>
        <v>0</v>
      </c>
      <c r="X71" s="5">
        <f t="shared" ref="X71:X95" si="29">W71-Y71</f>
        <v>0</v>
      </c>
      <c r="Y71" s="5"/>
      <c r="Z71" s="5"/>
      <c r="AA71" s="1"/>
      <c r="AB71" s="1">
        <f t="shared" ref="AB71:AB95" si="30">(F71+P71+Q71+R71+S71+W71)/U71</f>
        <v>60.14196675900277</v>
      </c>
      <c r="AC71" s="1">
        <f t="shared" si="27"/>
        <v>60.14196675900277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0.86660000000000004</v>
      </c>
      <c r="AK71" s="1">
        <v>0.86660000000000004</v>
      </c>
      <c r="AL71" s="1">
        <v>0</v>
      </c>
      <c r="AM71" s="1">
        <v>0</v>
      </c>
      <c r="AN71" s="16" t="s">
        <v>149</v>
      </c>
      <c r="AO71" s="1">
        <f t="shared" ref="AO71:AO95" si="31">ROUND(G71*X71,0)</f>
        <v>0</v>
      </c>
      <c r="AP71" s="1">
        <f t="shared" ref="AP71:AP95" si="32">ROUND(G71*Y71,0)</f>
        <v>0</v>
      </c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3" t="s">
        <v>119</v>
      </c>
      <c r="B72" s="13" t="s">
        <v>46</v>
      </c>
      <c r="C72" s="13"/>
      <c r="D72" s="13"/>
      <c r="E72" s="13"/>
      <c r="F72" s="13"/>
      <c r="G72" s="14">
        <v>0</v>
      </c>
      <c r="H72" s="13">
        <v>40</v>
      </c>
      <c r="I72" s="13" t="s">
        <v>42</v>
      </c>
      <c r="J72" s="13"/>
      <c r="K72" s="13"/>
      <c r="L72" s="13">
        <f t="shared" si="24"/>
        <v>0</v>
      </c>
      <c r="M72" s="13">
        <f t="shared" si="25"/>
        <v>0</v>
      </c>
      <c r="N72" s="13"/>
      <c r="O72" s="13">
        <v>0</v>
      </c>
      <c r="P72" s="13">
        <v>0</v>
      </c>
      <c r="Q72" s="13"/>
      <c r="R72" s="13"/>
      <c r="S72" s="13">
        <v>0</v>
      </c>
      <c r="T72" s="1">
        <f>IFERROR(VLOOKUP(A72,[1]Sheet!$A:$D,4,0),0)</f>
        <v>0</v>
      </c>
      <c r="U72" s="13">
        <f t="shared" si="26"/>
        <v>0</v>
      </c>
      <c r="V72" s="15"/>
      <c r="W72" s="5">
        <f t="shared" si="28"/>
        <v>0</v>
      </c>
      <c r="X72" s="5">
        <f t="shared" si="29"/>
        <v>0</v>
      </c>
      <c r="Y72" s="5"/>
      <c r="Z72" s="15"/>
      <c r="AA72" s="13"/>
      <c r="AB72" s="1" t="e">
        <f t="shared" si="30"/>
        <v>#DIV/0!</v>
      </c>
      <c r="AC72" s="13" t="e">
        <f t="shared" si="27"/>
        <v>#DIV/0!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 t="s">
        <v>120</v>
      </c>
      <c r="AO72" s="1">
        <f t="shared" si="31"/>
        <v>0</v>
      </c>
      <c r="AP72" s="1">
        <f t="shared" si="32"/>
        <v>0</v>
      </c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 t="s">
        <v>121</v>
      </c>
      <c r="B73" s="1" t="s">
        <v>46</v>
      </c>
      <c r="C73" s="1">
        <v>12</v>
      </c>
      <c r="D73" s="1"/>
      <c r="E73" s="1">
        <v>7</v>
      </c>
      <c r="F73" s="1">
        <v>7</v>
      </c>
      <c r="G73" s="8">
        <v>0.2</v>
      </c>
      <c r="H73" s="1">
        <v>35</v>
      </c>
      <c r="I73" s="1" t="s">
        <v>42</v>
      </c>
      <c r="J73" s="1"/>
      <c r="K73" s="1">
        <v>7</v>
      </c>
      <c r="L73" s="1">
        <f t="shared" si="24"/>
        <v>0</v>
      </c>
      <c r="M73" s="1">
        <f t="shared" si="25"/>
        <v>7</v>
      </c>
      <c r="N73" s="1"/>
      <c r="O73" s="1">
        <v>0</v>
      </c>
      <c r="P73" s="1">
        <v>0</v>
      </c>
      <c r="Q73" s="1"/>
      <c r="R73" s="1"/>
      <c r="S73" s="1">
        <v>0</v>
      </c>
      <c r="T73" s="1">
        <f>IFERROR(VLOOKUP(A73,[1]Sheet!$A:$D,4,0),0)</f>
        <v>0</v>
      </c>
      <c r="U73" s="1">
        <f t="shared" si="26"/>
        <v>1.4</v>
      </c>
      <c r="V73" s="5">
        <f>10.5*U73-S73-R73-Q73-P73-F73</f>
        <v>7.6999999999999993</v>
      </c>
      <c r="W73" s="5">
        <f t="shared" si="28"/>
        <v>7.6999999999999993</v>
      </c>
      <c r="X73" s="5">
        <f t="shared" si="29"/>
        <v>7.6999999999999993</v>
      </c>
      <c r="Y73" s="5"/>
      <c r="Z73" s="5"/>
      <c r="AA73" s="1"/>
      <c r="AB73" s="1">
        <f t="shared" si="30"/>
        <v>10.5</v>
      </c>
      <c r="AC73" s="1">
        <f t="shared" si="27"/>
        <v>5</v>
      </c>
      <c r="AD73" s="1">
        <v>1</v>
      </c>
      <c r="AE73" s="1">
        <v>0</v>
      </c>
      <c r="AF73" s="1">
        <v>0.6</v>
      </c>
      <c r="AG73" s="1">
        <v>0.8</v>
      </c>
      <c r="AH73" s="1">
        <v>1.2</v>
      </c>
      <c r="AI73" s="1">
        <v>1</v>
      </c>
      <c r="AJ73" s="1">
        <v>0.8</v>
      </c>
      <c r="AK73" s="1">
        <v>1</v>
      </c>
      <c r="AL73" s="1">
        <v>0.8</v>
      </c>
      <c r="AM73" s="1">
        <v>0.6</v>
      </c>
      <c r="AN73" s="19" t="s">
        <v>154</v>
      </c>
      <c r="AO73" s="1">
        <f t="shared" si="31"/>
        <v>2</v>
      </c>
      <c r="AP73" s="1">
        <f t="shared" si="32"/>
        <v>0</v>
      </c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 t="s">
        <v>122</v>
      </c>
      <c r="B74" s="1" t="s">
        <v>41</v>
      </c>
      <c r="C74" s="1">
        <v>1927.01</v>
      </c>
      <c r="D74" s="1">
        <v>2971.848</v>
      </c>
      <c r="E74" s="1">
        <v>2488.5459999999998</v>
      </c>
      <c r="F74" s="1">
        <v>1348.579</v>
      </c>
      <c r="G74" s="8">
        <v>1</v>
      </c>
      <c r="H74" s="1">
        <v>60</v>
      </c>
      <c r="I74" s="1" t="s">
        <v>42</v>
      </c>
      <c r="J74" s="1"/>
      <c r="K74" s="1">
        <v>2549.5100000000002</v>
      </c>
      <c r="L74" s="1">
        <f t="shared" si="24"/>
        <v>-60.964000000000397</v>
      </c>
      <c r="M74" s="1">
        <f t="shared" si="25"/>
        <v>2334.2759999999998</v>
      </c>
      <c r="N74" s="1">
        <v>154.27000000000001</v>
      </c>
      <c r="O74" s="1">
        <v>0</v>
      </c>
      <c r="P74" s="1">
        <v>660.26106199999992</v>
      </c>
      <c r="Q74" s="1"/>
      <c r="R74" s="1">
        <v>900</v>
      </c>
      <c r="S74" s="1">
        <v>699.08465800000113</v>
      </c>
      <c r="T74" s="1">
        <f>IFERROR(VLOOKUP(A74,[1]Sheet!$A:$D,4,0),0)</f>
        <v>0</v>
      </c>
      <c r="U74" s="1">
        <f t="shared" si="26"/>
        <v>466.85519999999997</v>
      </c>
      <c r="V74" s="5">
        <f t="shared" ref="V74:V77" si="33">11*U74-S74-R74-Q74-P74-F74</f>
        <v>1527.4824799999981</v>
      </c>
      <c r="W74" s="5">
        <f t="shared" si="28"/>
        <v>1527.4824799999981</v>
      </c>
      <c r="X74" s="5">
        <f t="shared" si="29"/>
        <v>527.48247999999808</v>
      </c>
      <c r="Y74" s="5">
        <v>1000</v>
      </c>
      <c r="Z74" s="5"/>
      <c r="AA74" s="1"/>
      <c r="AB74" s="1">
        <f t="shared" si="30"/>
        <v>10.999999999999998</v>
      </c>
      <c r="AC74" s="1">
        <f t="shared" si="27"/>
        <v>7.7281450865279027</v>
      </c>
      <c r="AD74" s="1">
        <v>441.83440000000002</v>
      </c>
      <c r="AE74" s="1">
        <v>343.40159999999997</v>
      </c>
      <c r="AF74" s="1">
        <v>412.98379999999997</v>
      </c>
      <c r="AG74" s="1">
        <v>386.63639999999998</v>
      </c>
      <c r="AH74" s="1">
        <v>392.03820000000002</v>
      </c>
      <c r="AI74" s="1">
        <v>395.42540000000002</v>
      </c>
      <c r="AJ74" s="1">
        <v>346.87560000000002</v>
      </c>
      <c r="AK74" s="1">
        <v>346.3682</v>
      </c>
      <c r="AL74" s="1">
        <v>308.1386</v>
      </c>
      <c r="AM74" s="1">
        <v>310.0496</v>
      </c>
      <c r="AN74" s="1" t="s">
        <v>56</v>
      </c>
      <c r="AO74" s="1">
        <f t="shared" si="31"/>
        <v>527</v>
      </c>
      <c r="AP74" s="1">
        <f t="shared" si="32"/>
        <v>1000</v>
      </c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 t="s">
        <v>123</v>
      </c>
      <c r="B75" s="1" t="s">
        <v>41</v>
      </c>
      <c r="C75" s="1">
        <v>885.904</v>
      </c>
      <c r="D75" s="1">
        <v>3990.7710000000002</v>
      </c>
      <c r="E75" s="1">
        <v>1632.8520000000001</v>
      </c>
      <c r="F75" s="1">
        <v>1634.337</v>
      </c>
      <c r="G75" s="8">
        <v>1</v>
      </c>
      <c r="H75" s="1">
        <v>60</v>
      </c>
      <c r="I75" s="1" t="s">
        <v>42</v>
      </c>
      <c r="J75" s="1"/>
      <c r="K75" s="1">
        <v>2419.7449999999999</v>
      </c>
      <c r="L75" s="1">
        <f t="shared" si="24"/>
        <v>-786.8929999999998</v>
      </c>
      <c r="M75" s="1">
        <f t="shared" si="25"/>
        <v>1632.8520000000001</v>
      </c>
      <c r="N75" s="1"/>
      <c r="O75" s="1">
        <v>0</v>
      </c>
      <c r="P75" s="1">
        <v>0</v>
      </c>
      <c r="Q75" s="1"/>
      <c r="R75" s="1"/>
      <c r="S75" s="1">
        <v>0</v>
      </c>
      <c r="T75" s="1">
        <f>IFERROR(VLOOKUP(A75,[1]Sheet!$A:$D,4,0),0)</f>
        <v>0</v>
      </c>
      <c r="U75" s="1">
        <f t="shared" si="26"/>
        <v>326.57040000000001</v>
      </c>
      <c r="V75" s="5">
        <f>10.5*U75-S75-R75-Q75-P75-F75</f>
        <v>1794.6522</v>
      </c>
      <c r="W75" s="5">
        <f t="shared" si="28"/>
        <v>1794.6522</v>
      </c>
      <c r="X75" s="5">
        <f t="shared" si="29"/>
        <v>794.65219999999999</v>
      </c>
      <c r="Y75" s="5">
        <v>1000</v>
      </c>
      <c r="Z75" s="5"/>
      <c r="AA75" s="1"/>
      <c r="AB75" s="1">
        <f t="shared" si="30"/>
        <v>10.5</v>
      </c>
      <c r="AC75" s="1">
        <f t="shared" si="27"/>
        <v>5.0045472584165616</v>
      </c>
      <c r="AD75" s="1">
        <v>159.26859999999999</v>
      </c>
      <c r="AE75" s="1">
        <v>134.62960000000001</v>
      </c>
      <c r="AF75" s="1">
        <v>306.28980000000001</v>
      </c>
      <c r="AG75" s="1">
        <v>304.8596</v>
      </c>
      <c r="AH75" s="1">
        <v>175.346</v>
      </c>
      <c r="AI75" s="1">
        <v>191.75739999999999</v>
      </c>
      <c r="AJ75" s="1">
        <v>246.9264</v>
      </c>
      <c r="AK75" s="1">
        <v>256.30419999999998</v>
      </c>
      <c r="AL75" s="1">
        <v>139.09299999999999</v>
      </c>
      <c r="AM75" s="1">
        <v>128.24379999999999</v>
      </c>
      <c r="AN75" s="19" t="s">
        <v>64</v>
      </c>
      <c r="AO75" s="1">
        <f t="shared" si="31"/>
        <v>795</v>
      </c>
      <c r="AP75" s="1">
        <f t="shared" si="32"/>
        <v>1000</v>
      </c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 t="s">
        <v>124</v>
      </c>
      <c r="B76" s="1" t="s">
        <v>41</v>
      </c>
      <c r="C76" s="1">
        <v>1436.6289999999999</v>
      </c>
      <c r="D76" s="1">
        <v>1020.989</v>
      </c>
      <c r="E76" s="1">
        <v>1497.222</v>
      </c>
      <c r="F76" s="1">
        <v>451.62900000000002</v>
      </c>
      <c r="G76" s="8">
        <v>1</v>
      </c>
      <c r="H76" s="1">
        <v>60</v>
      </c>
      <c r="I76" s="1" t="s">
        <v>42</v>
      </c>
      <c r="J76" s="1"/>
      <c r="K76" s="1">
        <v>1578.3979999999999</v>
      </c>
      <c r="L76" s="1">
        <f t="shared" si="24"/>
        <v>-81.175999999999931</v>
      </c>
      <c r="M76" s="1">
        <f t="shared" si="25"/>
        <v>1437.3150000000001</v>
      </c>
      <c r="N76" s="1">
        <v>59.906999999999996</v>
      </c>
      <c r="O76" s="1">
        <v>0</v>
      </c>
      <c r="P76" s="1">
        <v>3212.3634059999999</v>
      </c>
      <c r="Q76" s="1"/>
      <c r="R76" s="1"/>
      <c r="S76" s="1">
        <v>88.014993999999888</v>
      </c>
      <c r="T76" s="1">
        <f>IFERROR(VLOOKUP(A76,[1]Sheet!$A:$D,4,0),0)</f>
        <v>0</v>
      </c>
      <c r="U76" s="1">
        <f t="shared" si="26"/>
        <v>287.46300000000002</v>
      </c>
      <c r="V76" s="5"/>
      <c r="W76" s="5">
        <f t="shared" si="28"/>
        <v>0</v>
      </c>
      <c r="X76" s="5">
        <f t="shared" si="29"/>
        <v>0</v>
      </c>
      <c r="Y76" s="5"/>
      <c r="Z76" s="5"/>
      <c r="AA76" s="1"/>
      <c r="AB76" s="1">
        <f t="shared" si="30"/>
        <v>13.052140275444142</v>
      </c>
      <c r="AC76" s="1">
        <f t="shared" si="27"/>
        <v>13.052140275444142</v>
      </c>
      <c r="AD76" s="1">
        <v>398.13319999999999</v>
      </c>
      <c r="AE76" s="1">
        <v>406.21460000000002</v>
      </c>
      <c r="AF76" s="1">
        <v>283.79160000000002</v>
      </c>
      <c r="AG76" s="1">
        <v>268.4228</v>
      </c>
      <c r="AH76" s="1">
        <v>318.49480000000011</v>
      </c>
      <c r="AI76" s="1">
        <v>349.38139999999999</v>
      </c>
      <c r="AJ76" s="1">
        <v>323.6284</v>
      </c>
      <c r="AK76" s="1">
        <v>311.39280000000002</v>
      </c>
      <c r="AL76" s="1">
        <v>334.52359999999999</v>
      </c>
      <c r="AM76" s="1">
        <v>329.06259999999997</v>
      </c>
      <c r="AN76" s="1" t="s">
        <v>125</v>
      </c>
      <c r="AO76" s="1">
        <f t="shared" si="31"/>
        <v>0</v>
      </c>
      <c r="AP76" s="1">
        <f t="shared" si="32"/>
        <v>0</v>
      </c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 t="s">
        <v>126</v>
      </c>
      <c r="B77" s="1" t="s">
        <v>41</v>
      </c>
      <c r="C77" s="1">
        <v>1801.0429999999999</v>
      </c>
      <c r="D77" s="1">
        <v>3463.529</v>
      </c>
      <c r="E77" s="1">
        <v>2773.0810000000001</v>
      </c>
      <c r="F77" s="1">
        <v>1295.4939999999999</v>
      </c>
      <c r="G77" s="8">
        <v>1</v>
      </c>
      <c r="H77" s="1">
        <v>60</v>
      </c>
      <c r="I77" s="1" t="s">
        <v>42</v>
      </c>
      <c r="J77" s="1"/>
      <c r="K77" s="1">
        <v>3551.0039999999999</v>
      </c>
      <c r="L77" s="1">
        <f t="shared" si="24"/>
        <v>-777.92299999999977</v>
      </c>
      <c r="M77" s="1">
        <f t="shared" si="25"/>
        <v>2713.15</v>
      </c>
      <c r="N77" s="1">
        <v>59.930999999999997</v>
      </c>
      <c r="O77" s="1">
        <v>136</v>
      </c>
      <c r="P77" s="1">
        <v>828.62838400000157</v>
      </c>
      <c r="Q77" s="1"/>
      <c r="R77" s="1">
        <v>1400</v>
      </c>
      <c r="S77" s="1">
        <v>882.70093599999836</v>
      </c>
      <c r="T77" s="1">
        <f>IFERROR(VLOOKUP(A77,[1]Sheet!$A:$D,4,0),0)</f>
        <v>108</v>
      </c>
      <c r="U77" s="1">
        <f t="shared" si="26"/>
        <v>542.63</v>
      </c>
      <c r="V77" s="5">
        <f t="shared" si="33"/>
        <v>1562.1066800000006</v>
      </c>
      <c r="W77" s="5">
        <f t="shared" si="28"/>
        <v>1562.1066800000006</v>
      </c>
      <c r="X77" s="5">
        <f t="shared" si="29"/>
        <v>562.10668000000055</v>
      </c>
      <c r="Y77" s="5">
        <v>1000</v>
      </c>
      <c r="Z77" s="5"/>
      <c r="AA77" s="1"/>
      <c r="AB77" s="1">
        <f t="shared" si="30"/>
        <v>11</v>
      </c>
      <c r="AC77" s="1">
        <f t="shared" si="27"/>
        <v>8.1212305254040498</v>
      </c>
      <c r="AD77" s="1">
        <v>530.54639999999995</v>
      </c>
      <c r="AE77" s="1">
        <v>378.3352000000001</v>
      </c>
      <c r="AF77" s="1">
        <v>461.96820000000002</v>
      </c>
      <c r="AG77" s="1">
        <v>457.82499999999999</v>
      </c>
      <c r="AH77" s="1">
        <v>393.80220000000003</v>
      </c>
      <c r="AI77" s="1">
        <v>495.7758</v>
      </c>
      <c r="AJ77" s="1">
        <v>491.35600000000011</v>
      </c>
      <c r="AK77" s="1">
        <v>460.30319999999989</v>
      </c>
      <c r="AL77" s="1">
        <v>513.21220000000005</v>
      </c>
      <c r="AM77" s="1">
        <v>374.07400000000001</v>
      </c>
      <c r="AN77" s="1" t="s">
        <v>56</v>
      </c>
      <c r="AO77" s="1">
        <f t="shared" si="31"/>
        <v>562</v>
      </c>
      <c r="AP77" s="1">
        <f t="shared" si="32"/>
        <v>1000</v>
      </c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 t="s">
        <v>127</v>
      </c>
      <c r="B78" s="1" t="s">
        <v>41</v>
      </c>
      <c r="C78" s="1">
        <v>24.19</v>
      </c>
      <c r="D78" s="1"/>
      <c r="E78" s="1">
        <v>2.6749999999999998</v>
      </c>
      <c r="F78" s="1">
        <v>21.515000000000001</v>
      </c>
      <c r="G78" s="8">
        <v>1</v>
      </c>
      <c r="H78" s="1">
        <v>55</v>
      </c>
      <c r="I78" s="1" t="s">
        <v>42</v>
      </c>
      <c r="J78" s="1"/>
      <c r="K78" s="1">
        <v>2.6</v>
      </c>
      <c r="L78" s="1">
        <f t="shared" si="24"/>
        <v>7.4999999999999734E-2</v>
      </c>
      <c r="M78" s="1">
        <f t="shared" si="25"/>
        <v>2.6749999999999998</v>
      </c>
      <c r="N78" s="1"/>
      <c r="O78" s="1">
        <v>0</v>
      </c>
      <c r="P78" s="1">
        <v>0</v>
      </c>
      <c r="Q78" s="1"/>
      <c r="R78" s="1"/>
      <c r="S78" s="1">
        <v>0</v>
      </c>
      <c r="T78" s="1">
        <f>IFERROR(VLOOKUP(A78,[1]Sheet!$A:$D,4,0),0)</f>
        <v>0</v>
      </c>
      <c r="U78" s="1">
        <f t="shared" si="26"/>
        <v>0.53499999999999992</v>
      </c>
      <c r="V78" s="5"/>
      <c r="W78" s="5">
        <f t="shared" si="28"/>
        <v>0</v>
      </c>
      <c r="X78" s="5">
        <f t="shared" si="29"/>
        <v>0</v>
      </c>
      <c r="Y78" s="5"/>
      <c r="Z78" s="5"/>
      <c r="AA78" s="1"/>
      <c r="AB78" s="1">
        <f t="shared" si="30"/>
        <v>40.214953271028044</v>
      </c>
      <c r="AC78" s="1">
        <f t="shared" si="27"/>
        <v>40.214953271028044</v>
      </c>
      <c r="AD78" s="1">
        <v>0.53320000000000001</v>
      </c>
      <c r="AE78" s="1">
        <v>0.53200000000000003</v>
      </c>
      <c r="AF78" s="1">
        <v>0.53079999999999994</v>
      </c>
      <c r="AG78" s="1">
        <v>0.52939999999999998</v>
      </c>
      <c r="AH78" s="1">
        <v>0.53200000000000003</v>
      </c>
      <c r="AI78" s="1">
        <v>0.26719999999999999</v>
      </c>
      <c r="AJ78" s="1">
        <v>0.26840000000000003</v>
      </c>
      <c r="AK78" s="1">
        <v>1.3604000000000001</v>
      </c>
      <c r="AL78" s="1">
        <v>2.1829999999999998</v>
      </c>
      <c r="AM78" s="1">
        <v>1.3653999999999999</v>
      </c>
      <c r="AN78" s="16" t="s">
        <v>150</v>
      </c>
      <c r="AO78" s="1">
        <f t="shared" si="31"/>
        <v>0</v>
      </c>
      <c r="AP78" s="1">
        <f t="shared" si="32"/>
        <v>0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 t="s">
        <v>128</v>
      </c>
      <c r="B79" s="1" t="s">
        <v>41</v>
      </c>
      <c r="C79" s="1">
        <v>13.382</v>
      </c>
      <c r="D79" s="1">
        <v>10.747</v>
      </c>
      <c r="E79" s="1"/>
      <c r="F79" s="1">
        <v>24.129000000000001</v>
      </c>
      <c r="G79" s="8">
        <v>1</v>
      </c>
      <c r="H79" s="1">
        <v>55</v>
      </c>
      <c r="I79" s="1" t="s">
        <v>42</v>
      </c>
      <c r="J79" s="1"/>
      <c r="K79" s="1"/>
      <c r="L79" s="1">
        <f t="shared" si="24"/>
        <v>0</v>
      </c>
      <c r="M79" s="1">
        <f t="shared" si="25"/>
        <v>0</v>
      </c>
      <c r="N79" s="1"/>
      <c r="O79" s="1">
        <v>0</v>
      </c>
      <c r="P79" s="1">
        <v>0</v>
      </c>
      <c r="Q79" s="1"/>
      <c r="R79" s="1"/>
      <c r="S79" s="1">
        <v>0</v>
      </c>
      <c r="T79" s="1">
        <f>IFERROR(VLOOKUP(A79,[1]Sheet!$A:$D,4,0),0)</f>
        <v>0</v>
      </c>
      <c r="U79" s="1">
        <f t="shared" si="26"/>
        <v>0</v>
      </c>
      <c r="V79" s="5"/>
      <c r="W79" s="5">
        <f t="shared" si="28"/>
        <v>0</v>
      </c>
      <c r="X79" s="5">
        <f t="shared" si="29"/>
        <v>0</v>
      </c>
      <c r="Y79" s="5"/>
      <c r="Z79" s="5"/>
      <c r="AA79" s="1"/>
      <c r="AB79" s="1" t="e">
        <f t="shared" si="30"/>
        <v>#DIV/0!</v>
      </c>
      <c r="AC79" s="1" t="e">
        <f t="shared" si="27"/>
        <v>#DIV/0!</v>
      </c>
      <c r="AD79" s="1">
        <v>0.26440000000000002</v>
      </c>
      <c r="AE79" s="1">
        <v>0.52779999999999994</v>
      </c>
      <c r="AF79" s="1">
        <v>1.0728</v>
      </c>
      <c r="AG79" s="1">
        <v>0.8093999999999999</v>
      </c>
      <c r="AH79" s="1">
        <v>0.26840000000000003</v>
      </c>
      <c r="AI79" s="1">
        <v>0.26840000000000003</v>
      </c>
      <c r="AJ79" s="1">
        <v>0</v>
      </c>
      <c r="AK79" s="1">
        <v>0</v>
      </c>
      <c r="AL79" s="1">
        <v>0</v>
      </c>
      <c r="AM79" s="1">
        <v>0</v>
      </c>
      <c r="AN79" s="16" t="s">
        <v>151</v>
      </c>
      <c r="AO79" s="1">
        <f t="shared" si="31"/>
        <v>0</v>
      </c>
      <c r="AP79" s="1">
        <f t="shared" si="32"/>
        <v>0</v>
      </c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3" t="s">
        <v>129</v>
      </c>
      <c r="B80" s="13" t="s">
        <v>41</v>
      </c>
      <c r="C80" s="13"/>
      <c r="D80" s="13"/>
      <c r="E80" s="13"/>
      <c r="F80" s="13"/>
      <c r="G80" s="14">
        <v>0</v>
      </c>
      <c r="H80" s="13">
        <v>55</v>
      </c>
      <c r="I80" s="13" t="s">
        <v>42</v>
      </c>
      <c r="J80" s="13"/>
      <c r="K80" s="13"/>
      <c r="L80" s="13">
        <f t="shared" si="24"/>
        <v>0</v>
      </c>
      <c r="M80" s="13">
        <f t="shared" si="25"/>
        <v>0</v>
      </c>
      <c r="N80" s="13"/>
      <c r="O80" s="13">
        <v>0</v>
      </c>
      <c r="P80" s="13">
        <v>0</v>
      </c>
      <c r="Q80" s="13"/>
      <c r="R80" s="13"/>
      <c r="S80" s="13">
        <v>0</v>
      </c>
      <c r="T80" s="1">
        <f>IFERROR(VLOOKUP(A80,[1]Sheet!$A:$D,4,0),0)</f>
        <v>0</v>
      </c>
      <c r="U80" s="13">
        <f t="shared" si="26"/>
        <v>0</v>
      </c>
      <c r="V80" s="15"/>
      <c r="W80" s="5">
        <f t="shared" si="28"/>
        <v>0</v>
      </c>
      <c r="X80" s="5">
        <f t="shared" si="29"/>
        <v>0</v>
      </c>
      <c r="Y80" s="5"/>
      <c r="Z80" s="15"/>
      <c r="AA80" s="13"/>
      <c r="AB80" s="1" t="e">
        <f t="shared" si="30"/>
        <v>#DIV/0!</v>
      </c>
      <c r="AC80" s="13" t="e">
        <f t="shared" si="27"/>
        <v>#DIV/0!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 t="s">
        <v>130</v>
      </c>
      <c r="AO80" s="1">
        <f t="shared" si="31"/>
        <v>0</v>
      </c>
      <c r="AP80" s="1">
        <f t="shared" si="32"/>
        <v>0</v>
      </c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 t="s">
        <v>131</v>
      </c>
      <c r="B81" s="1" t="s">
        <v>41</v>
      </c>
      <c r="C81" s="1">
        <v>94.784999999999997</v>
      </c>
      <c r="D81" s="1">
        <v>12.031000000000001</v>
      </c>
      <c r="E81" s="1">
        <v>12.031000000000001</v>
      </c>
      <c r="F81" s="1">
        <v>81.948999999999998</v>
      </c>
      <c r="G81" s="8">
        <v>1</v>
      </c>
      <c r="H81" s="1">
        <v>60</v>
      </c>
      <c r="I81" s="1" t="s">
        <v>42</v>
      </c>
      <c r="J81" s="1"/>
      <c r="K81" s="1">
        <v>24.030999999999999</v>
      </c>
      <c r="L81" s="1">
        <f t="shared" si="24"/>
        <v>-11.999999999999998</v>
      </c>
      <c r="M81" s="1">
        <f t="shared" si="25"/>
        <v>12.031000000000001</v>
      </c>
      <c r="N81" s="1"/>
      <c r="O81" s="1">
        <v>0</v>
      </c>
      <c r="P81" s="1">
        <v>0</v>
      </c>
      <c r="Q81" s="1"/>
      <c r="R81" s="1"/>
      <c r="S81" s="1">
        <v>0</v>
      </c>
      <c r="T81" s="1">
        <f>IFERROR(VLOOKUP(A81,[1]Sheet!$A:$D,4,0),0)</f>
        <v>0</v>
      </c>
      <c r="U81" s="1">
        <f t="shared" si="26"/>
        <v>2.4062000000000001</v>
      </c>
      <c r="V81" s="5"/>
      <c r="W81" s="5">
        <f t="shared" si="28"/>
        <v>0</v>
      </c>
      <c r="X81" s="5">
        <f t="shared" si="29"/>
        <v>0</v>
      </c>
      <c r="Y81" s="5"/>
      <c r="Z81" s="5"/>
      <c r="AA81" s="1"/>
      <c r="AB81" s="1">
        <f t="shared" si="30"/>
        <v>34.05743495968747</v>
      </c>
      <c r="AC81" s="1">
        <f t="shared" si="27"/>
        <v>34.05743495968747</v>
      </c>
      <c r="AD81" s="1">
        <v>4.7898000000000014</v>
      </c>
      <c r="AE81" s="1">
        <v>2.3835999999999999</v>
      </c>
      <c r="AF81" s="1">
        <v>0</v>
      </c>
      <c r="AG81" s="1">
        <v>0</v>
      </c>
      <c r="AH81" s="1">
        <v>7.3477999999999994</v>
      </c>
      <c r="AI81" s="1">
        <v>9.7721999999999998</v>
      </c>
      <c r="AJ81" s="1">
        <v>2.4243999999999999</v>
      </c>
      <c r="AK81" s="1">
        <v>0</v>
      </c>
      <c r="AL81" s="1">
        <v>7.2619999999999996</v>
      </c>
      <c r="AM81" s="1">
        <v>7.2619999999999996</v>
      </c>
      <c r="AN81" s="18" t="s">
        <v>132</v>
      </c>
      <c r="AO81" s="1">
        <f t="shared" si="31"/>
        <v>0</v>
      </c>
      <c r="AP81" s="1">
        <f t="shared" si="32"/>
        <v>0</v>
      </c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 t="s">
        <v>133</v>
      </c>
      <c r="B82" s="1" t="s">
        <v>46</v>
      </c>
      <c r="C82" s="1">
        <v>14</v>
      </c>
      <c r="D82" s="1">
        <v>9</v>
      </c>
      <c r="E82" s="1">
        <v>7</v>
      </c>
      <c r="F82" s="1">
        <v>4</v>
      </c>
      <c r="G82" s="8">
        <v>0.3</v>
      </c>
      <c r="H82" s="1">
        <v>40</v>
      </c>
      <c r="I82" s="1" t="s">
        <v>42</v>
      </c>
      <c r="J82" s="1"/>
      <c r="K82" s="1">
        <v>8</v>
      </c>
      <c r="L82" s="1">
        <f t="shared" si="24"/>
        <v>-1</v>
      </c>
      <c r="M82" s="1">
        <f t="shared" si="25"/>
        <v>7</v>
      </c>
      <c r="N82" s="1"/>
      <c r="O82" s="1">
        <v>0</v>
      </c>
      <c r="P82" s="1">
        <v>0</v>
      </c>
      <c r="Q82" s="1"/>
      <c r="R82" s="1"/>
      <c r="S82" s="1">
        <v>0</v>
      </c>
      <c r="T82" s="1">
        <f>IFERROR(VLOOKUP(A82,[1]Sheet!$A:$D,4,0),0)</f>
        <v>0</v>
      </c>
      <c r="U82" s="1">
        <f t="shared" si="26"/>
        <v>1.4</v>
      </c>
      <c r="V82" s="5">
        <f>9*U82-S82-R82-Q82-P82-F82</f>
        <v>8.6</v>
      </c>
      <c r="W82" s="5">
        <f t="shared" si="28"/>
        <v>8.6</v>
      </c>
      <c r="X82" s="5">
        <f t="shared" si="29"/>
        <v>8.6</v>
      </c>
      <c r="Y82" s="5"/>
      <c r="Z82" s="5"/>
      <c r="AA82" s="1"/>
      <c r="AB82" s="1">
        <f t="shared" si="30"/>
        <v>9</v>
      </c>
      <c r="AC82" s="1">
        <f t="shared" si="27"/>
        <v>2.8571428571428572</v>
      </c>
      <c r="AD82" s="1">
        <v>0.8</v>
      </c>
      <c r="AE82" s="1">
        <v>0.8</v>
      </c>
      <c r="AF82" s="1">
        <v>1</v>
      </c>
      <c r="AG82" s="1">
        <v>1.6</v>
      </c>
      <c r="AH82" s="1">
        <v>0.6</v>
      </c>
      <c r="AI82" s="1">
        <v>0</v>
      </c>
      <c r="AJ82" s="1">
        <v>1.6</v>
      </c>
      <c r="AK82" s="1">
        <v>1.6</v>
      </c>
      <c r="AL82" s="1">
        <v>1.8</v>
      </c>
      <c r="AM82" s="1">
        <v>1.8</v>
      </c>
      <c r="AN82" s="1"/>
      <c r="AO82" s="1">
        <f t="shared" si="31"/>
        <v>3</v>
      </c>
      <c r="AP82" s="1">
        <f t="shared" si="32"/>
        <v>0</v>
      </c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 t="s">
        <v>134</v>
      </c>
      <c r="B83" s="1" t="s">
        <v>46</v>
      </c>
      <c r="C83" s="1">
        <v>13</v>
      </c>
      <c r="D83" s="1">
        <v>1</v>
      </c>
      <c r="E83" s="1">
        <v>5</v>
      </c>
      <c r="F83" s="1">
        <v>7</v>
      </c>
      <c r="G83" s="8">
        <v>0.3</v>
      </c>
      <c r="H83" s="1">
        <v>40</v>
      </c>
      <c r="I83" s="1" t="s">
        <v>42</v>
      </c>
      <c r="J83" s="1"/>
      <c r="K83" s="1">
        <v>5</v>
      </c>
      <c r="L83" s="1">
        <f t="shared" si="24"/>
        <v>0</v>
      </c>
      <c r="M83" s="1">
        <f t="shared" si="25"/>
        <v>5</v>
      </c>
      <c r="N83" s="1"/>
      <c r="O83" s="1">
        <v>0</v>
      </c>
      <c r="P83" s="1">
        <v>0</v>
      </c>
      <c r="Q83" s="1"/>
      <c r="R83" s="1"/>
      <c r="S83" s="1">
        <v>0</v>
      </c>
      <c r="T83" s="1">
        <f>IFERROR(VLOOKUP(A83,[1]Sheet!$A:$D,4,0),0)</f>
        <v>0</v>
      </c>
      <c r="U83" s="1">
        <f t="shared" si="26"/>
        <v>1</v>
      </c>
      <c r="V83" s="5">
        <f t="shared" ref="V83:V94" si="34">11*U83-S83-R83-Q83-P83-F83</f>
        <v>4</v>
      </c>
      <c r="W83" s="5">
        <f t="shared" si="28"/>
        <v>4</v>
      </c>
      <c r="X83" s="5">
        <f t="shared" si="29"/>
        <v>4</v>
      </c>
      <c r="Y83" s="5"/>
      <c r="Z83" s="5"/>
      <c r="AA83" s="1"/>
      <c r="AB83" s="1">
        <f t="shared" si="30"/>
        <v>11</v>
      </c>
      <c r="AC83" s="1">
        <f t="shared" si="27"/>
        <v>7</v>
      </c>
      <c r="AD83" s="1">
        <v>0.4</v>
      </c>
      <c r="AE83" s="1">
        <v>1</v>
      </c>
      <c r="AF83" s="1">
        <v>1</v>
      </c>
      <c r="AG83" s="1">
        <v>1</v>
      </c>
      <c r="AH83" s="1">
        <v>0.8</v>
      </c>
      <c r="AI83" s="1">
        <v>0.8</v>
      </c>
      <c r="AJ83" s="1">
        <v>0.8</v>
      </c>
      <c r="AK83" s="1">
        <v>1.4</v>
      </c>
      <c r="AL83" s="1">
        <v>2.2000000000000002</v>
      </c>
      <c r="AM83" s="1">
        <v>1.8</v>
      </c>
      <c r="AN83" s="19" t="s">
        <v>155</v>
      </c>
      <c r="AO83" s="1">
        <f t="shared" si="31"/>
        <v>1</v>
      </c>
      <c r="AP83" s="1">
        <f t="shared" si="32"/>
        <v>0</v>
      </c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 t="s">
        <v>135</v>
      </c>
      <c r="B84" s="1" t="s">
        <v>46</v>
      </c>
      <c r="C84" s="1">
        <v>116</v>
      </c>
      <c r="D84" s="1">
        <v>53</v>
      </c>
      <c r="E84" s="1">
        <v>105</v>
      </c>
      <c r="F84" s="1">
        <v>28</v>
      </c>
      <c r="G84" s="8">
        <v>0.3</v>
      </c>
      <c r="H84" s="1">
        <v>40</v>
      </c>
      <c r="I84" s="1" t="s">
        <v>42</v>
      </c>
      <c r="J84" s="1"/>
      <c r="K84" s="1">
        <v>108</v>
      </c>
      <c r="L84" s="1">
        <f t="shared" si="24"/>
        <v>-3</v>
      </c>
      <c r="M84" s="1">
        <f t="shared" si="25"/>
        <v>105</v>
      </c>
      <c r="N84" s="1"/>
      <c r="O84" s="1">
        <v>0</v>
      </c>
      <c r="P84" s="1">
        <v>50.199999999999989</v>
      </c>
      <c r="Q84" s="1"/>
      <c r="R84" s="1"/>
      <c r="S84" s="1">
        <v>73.400000000000034</v>
      </c>
      <c r="T84" s="1">
        <f>IFERROR(VLOOKUP(A84,[1]Sheet!$A:$D,4,0),0)</f>
        <v>0</v>
      </c>
      <c r="U84" s="1">
        <f t="shared" si="26"/>
        <v>21</v>
      </c>
      <c r="V84" s="5">
        <f t="shared" si="34"/>
        <v>79.399999999999977</v>
      </c>
      <c r="W84" s="5">
        <f t="shared" si="28"/>
        <v>79.399999999999977</v>
      </c>
      <c r="X84" s="5">
        <f t="shared" si="29"/>
        <v>79.399999999999977</v>
      </c>
      <c r="Y84" s="5"/>
      <c r="Z84" s="5"/>
      <c r="AA84" s="1"/>
      <c r="AB84" s="1">
        <f t="shared" si="30"/>
        <v>11</v>
      </c>
      <c r="AC84" s="1">
        <f t="shared" si="27"/>
        <v>7.21904761904762</v>
      </c>
      <c r="AD84" s="1">
        <v>19.600000000000001</v>
      </c>
      <c r="AE84" s="1">
        <v>16.8</v>
      </c>
      <c r="AF84" s="1">
        <v>16.8</v>
      </c>
      <c r="AG84" s="1">
        <v>16.600000000000001</v>
      </c>
      <c r="AH84" s="1">
        <v>19.8</v>
      </c>
      <c r="AI84" s="1">
        <v>20.2</v>
      </c>
      <c r="AJ84" s="1">
        <v>15.2</v>
      </c>
      <c r="AK84" s="1">
        <v>14.8</v>
      </c>
      <c r="AL84" s="1">
        <v>18.600000000000001</v>
      </c>
      <c r="AM84" s="1">
        <v>17.600000000000001</v>
      </c>
      <c r="AN84" s="1"/>
      <c r="AO84" s="1">
        <f t="shared" si="31"/>
        <v>24</v>
      </c>
      <c r="AP84" s="1">
        <f t="shared" si="32"/>
        <v>0</v>
      </c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 t="s">
        <v>136</v>
      </c>
      <c r="B85" s="1" t="s">
        <v>46</v>
      </c>
      <c r="C85" s="1">
        <v>53</v>
      </c>
      <c r="D85" s="1"/>
      <c r="E85" s="1">
        <v>2</v>
      </c>
      <c r="F85" s="1">
        <v>51</v>
      </c>
      <c r="G85" s="8">
        <v>0.05</v>
      </c>
      <c r="H85" s="1">
        <v>120</v>
      </c>
      <c r="I85" s="1" t="s">
        <v>42</v>
      </c>
      <c r="J85" s="1"/>
      <c r="K85" s="1">
        <v>2</v>
      </c>
      <c r="L85" s="1">
        <f t="shared" si="24"/>
        <v>0</v>
      </c>
      <c r="M85" s="1">
        <f t="shared" si="25"/>
        <v>2</v>
      </c>
      <c r="N85" s="1"/>
      <c r="O85" s="1">
        <v>0</v>
      </c>
      <c r="P85" s="1">
        <v>0</v>
      </c>
      <c r="Q85" s="1"/>
      <c r="R85" s="1"/>
      <c r="S85" s="1">
        <v>0</v>
      </c>
      <c r="T85" s="1">
        <f>IFERROR(VLOOKUP(A85,[1]Sheet!$A:$D,4,0),0)</f>
        <v>0</v>
      </c>
      <c r="U85" s="1">
        <f t="shared" si="26"/>
        <v>0.4</v>
      </c>
      <c r="V85" s="5"/>
      <c r="W85" s="5">
        <f t="shared" si="28"/>
        <v>0</v>
      </c>
      <c r="X85" s="5">
        <f t="shared" si="29"/>
        <v>0</v>
      </c>
      <c r="Y85" s="5"/>
      <c r="Z85" s="5"/>
      <c r="AA85" s="1"/>
      <c r="AB85" s="1">
        <f t="shared" si="30"/>
        <v>127.5</v>
      </c>
      <c r="AC85" s="1">
        <f t="shared" si="27"/>
        <v>127.5</v>
      </c>
      <c r="AD85" s="1">
        <v>0.8</v>
      </c>
      <c r="AE85" s="1">
        <v>0.6</v>
      </c>
      <c r="AF85" s="1">
        <v>0.2</v>
      </c>
      <c r="AG85" s="1">
        <v>0.2</v>
      </c>
      <c r="AH85" s="1">
        <v>0</v>
      </c>
      <c r="AI85" s="1">
        <v>0</v>
      </c>
      <c r="AJ85" s="1">
        <v>1.6</v>
      </c>
      <c r="AK85" s="1">
        <v>1.6</v>
      </c>
      <c r="AL85" s="1">
        <v>0.4</v>
      </c>
      <c r="AM85" s="1">
        <v>0.4</v>
      </c>
      <c r="AN85" s="18" t="s">
        <v>132</v>
      </c>
      <c r="AO85" s="1">
        <f t="shared" si="31"/>
        <v>0</v>
      </c>
      <c r="AP85" s="1">
        <f t="shared" si="32"/>
        <v>0</v>
      </c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 t="s">
        <v>137</v>
      </c>
      <c r="B86" s="1" t="s">
        <v>41</v>
      </c>
      <c r="C86" s="1">
        <v>4034.6080000000002</v>
      </c>
      <c r="D86" s="1">
        <v>6199.1289999999999</v>
      </c>
      <c r="E86" s="1">
        <v>5462.6580000000004</v>
      </c>
      <c r="F86" s="1">
        <v>4397.6719999999996</v>
      </c>
      <c r="G86" s="8">
        <v>1</v>
      </c>
      <c r="H86" s="1">
        <v>40</v>
      </c>
      <c r="I86" s="1" t="s">
        <v>42</v>
      </c>
      <c r="J86" s="1"/>
      <c r="K86" s="1">
        <v>5097.1689999999999</v>
      </c>
      <c r="L86" s="1">
        <f t="shared" si="24"/>
        <v>365.48900000000049</v>
      </c>
      <c r="M86" s="1">
        <f t="shared" si="25"/>
        <v>5462.6580000000004</v>
      </c>
      <c r="N86" s="1"/>
      <c r="O86" s="1">
        <v>0</v>
      </c>
      <c r="P86" s="1">
        <v>3489.2876400000032</v>
      </c>
      <c r="Q86" s="1"/>
      <c r="R86" s="1"/>
      <c r="S86" s="1">
        <v>0</v>
      </c>
      <c r="T86" s="1">
        <f>IFERROR(VLOOKUP(A86,[1]Sheet!$A:$D,4,0),0)</f>
        <v>0</v>
      </c>
      <c r="U86" s="1">
        <f t="shared" si="26"/>
        <v>1092.5316</v>
      </c>
      <c r="V86" s="5">
        <f t="shared" si="34"/>
        <v>4130.8879599999991</v>
      </c>
      <c r="W86" s="5">
        <f t="shared" si="28"/>
        <v>4130.8879599999991</v>
      </c>
      <c r="X86" s="5">
        <f t="shared" si="29"/>
        <v>2130.8879599999991</v>
      </c>
      <c r="Y86" s="5">
        <v>2000</v>
      </c>
      <c r="Z86" s="5"/>
      <c r="AA86" s="1"/>
      <c r="AB86" s="1">
        <f t="shared" si="30"/>
        <v>11</v>
      </c>
      <c r="AC86" s="1">
        <f t="shared" si="27"/>
        <v>7.2189762200013279</v>
      </c>
      <c r="AD86" s="1">
        <v>970.83260000000007</v>
      </c>
      <c r="AE86" s="1">
        <v>1077.6089999999999</v>
      </c>
      <c r="AF86" s="1">
        <v>1057.1020000000001</v>
      </c>
      <c r="AG86" s="1">
        <v>1012.652</v>
      </c>
      <c r="AH86" s="1">
        <v>878.23780000000011</v>
      </c>
      <c r="AI86" s="1">
        <v>956.17820000000006</v>
      </c>
      <c r="AJ86" s="1">
        <v>972.19380000000001</v>
      </c>
      <c r="AK86" s="1">
        <v>966.11059999999998</v>
      </c>
      <c r="AL86" s="1">
        <v>760.26580000000001</v>
      </c>
      <c r="AM86" s="1">
        <v>779.92160000000001</v>
      </c>
      <c r="AN86" s="1" t="s">
        <v>56</v>
      </c>
      <c r="AO86" s="1">
        <f t="shared" si="31"/>
        <v>2131</v>
      </c>
      <c r="AP86" s="1">
        <f t="shared" si="32"/>
        <v>2000</v>
      </c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 t="s">
        <v>138</v>
      </c>
      <c r="B87" s="1" t="s">
        <v>41</v>
      </c>
      <c r="C87" s="1">
        <v>21.504999999999999</v>
      </c>
      <c r="D87" s="1">
        <v>10.808999999999999</v>
      </c>
      <c r="E87" s="1">
        <v>24.722000000000001</v>
      </c>
      <c r="F87" s="1">
        <v>7.5919999999999996</v>
      </c>
      <c r="G87" s="8">
        <v>1</v>
      </c>
      <c r="H87" s="1">
        <v>60</v>
      </c>
      <c r="I87" s="1" t="s">
        <v>42</v>
      </c>
      <c r="J87" s="1"/>
      <c r="K87" s="1">
        <v>22.5</v>
      </c>
      <c r="L87" s="1">
        <f t="shared" si="24"/>
        <v>2.2220000000000013</v>
      </c>
      <c r="M87" s="1">
        <f t="shared" si="25"/>
        <v>24.722000000000001</v>
      </c>
      <c r="N87" s="1"/>
      <c r="O87" s="1">
        <v>0</v>
      </c>
      <c r="P87" s="1">
        <v>11.545400000000001</v>
      </c>
      <c r="Q87" s="1"/>
      <c r="R87" s="1"/>
      <c r="S87" s="1">
        <v>0</v>
      </c>
      <c r="T87" s="1">
        <f>IFERROR(VLOOKUP(A87,[1]Sheet!$A:$D,4,0),0)</f>
        <v>0</v>
      </c>
      <c r="U87" s="1">
        <f t="shared" si="26"/>
        <v>4.9443999999999999</v>
      </c>
      <c r="V87" s="5">
        <f>10*U87-S87-R87-Q87-P87-F87</f>
        <v>30.306600000000003</v>
      </c>
      <c r="W87" s="5">
        <f t="shared" si="28"/>
        <v>30.306600000000003</v>
      </c>
      <c r="X87" s="5">
        <f t="shared" si="29"/>
        <v>30.306600000000003</v>
      </c>
      <c r="Y87" s="5"/>
      <c r="Z87" s="5"/>
      <c r="AA87" s="1"/>
      <c r="AB87" s="1">
        <f t="shared" si="30"/>
        <v>10</v>
      </c>
      <c r="AC87" s="1">
        <f t="shared" si="27"/>
        <v>3.8705201844510961</v>
      </c>
      <c r="AD87" s="1">
        <v>3.2374000000000001</v>
      </c>
      <c r="AE87" s="1">
        <v>3.5903999999999998</v>
      </c>
      <c r="AF87" s="1">
        <v>3.222</v>
      </c>
      <c r="AG87" s="1">
        <v>3.222</v>
      </c>
      <c r="AH87" s="1">
        <v>1.581</v>
      </c>
      <c r="AI87" s="1">
        <v>1.581</v>
      </c>
      <c r="AJ87" s="1">
        <v>0</v>
      </c>
      <c r="AK87" s="1">
        <v>0</v>
      </c>
      <c r="AL87" s="1">
        <v>0.2</v>
      </c>
      <c r="AM87" s="1">
        <v>0</v>
      </c>
      <c r="AN87" s="1" t="s">
        <v>139</v>
      </c>
      <c r="AO87" s="1">
        <f t="shared" si="31"/>
        <v>30</v>
      </c>
      <c r="AP87" s="1">
        <f t="shared" si="32"/>
        <v>0</v>
      </c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 t="s">
        <v>140</v>
      </c>
      <c r="B88" s="1" t="s">
        <v>46</v>
      </c>
      <c r="C88" s="1">
        <v>425</v>
      </c>
      <c r="D88" s="1">
        <v>109</v>
      </c>
      <c r="E88" s="1">
        <v>219</v>
      </c>
      <c r="F88" s="1">
        <v>237</v>
      </c>
      <c r="G88" s="8">
        <v>0.3</v>
      </c>
      <c r="H88" s="1">
        <v>40</v>
      </c>
      <c r="I88" s="1" t="s">
        <v>42</v>
      </c>
      <c r="J88" s="1"/>
      <c r="K88" s="1">
        <v>221</v>
      </c>
      <c r="L88" s="1">
        <f t="shared" si="24"/>
        <v>-2</v>
      </c>
      <c r="M88" s="1">
        <f t="shared" si="25"/>
        <v>219</v>
      </c>
      <c r="N88" s="1"/>
      <c r="O88" s="1">
        <v>0</v>
      </c>
      <c r="P88" s="1">
        <v>0</v>
      </c>
      <c r="Q88" s="1"/>
      <c r="R88" s="1"/>
      <c r="S88" s="1">
        <v>0</v>
      </c>
      <c r="T88" s="1">
        <f>IFERROR(VLOOKUP(A88,[1]Sheet!$A:$D,4,0),0)</f>
        <v>0</v>
      </c>
      <c r="U88" s="1">
        <f t="shared" si="26"/>
        <v>43.8</v>
      </c>
      <c r="V88" s="5">
        <f t="shared" si="34"/>
        <v>244.79999999999995</v>
      </c>
      <c r="W88" s="5">
        <f t="shared" si="28"/>
        <v>244.79999999999995</v>
      </c>
      <c r="X88" s="5">
        <f t="shared" si="29"/>
        <v>244.79999999999995</v>
      </c>
      <c r="Y88" s="5"/>
      <c r="Z88" s="5"/>
      <c r="AA88" s="1"/>
      <c r="AB88" s="1">
        <f t="shared" si="30"/>
        <v>11</v>
      </c>
      <c r="AC88" s="1">
        <f t="shared" si="27"/>
        <v>5.4109589041095898</v>
      </c>
      <c r="AD88" s="1">
        <v>34</v>
      </c>
      <c r="AE88" s="1">
        <v>34.799999999999997</v>
      </c>
      <c r="AF88" s="1">
        <v>46.8</v>
      </c>
      <c r="AG88" s="1">
        <v>49.8</v>
      </c>
      <c r="AH88" s="1">
        <v>36.200000000000003</v>
      </c>
      <c r="AI88" s="1">
        <v>33.4</v>
      </c>
      <c r="AJ88" s="1">
        <v>33</v>
      </c>
      <c r="AK88" s="1">
        <v>34.200000000000003</v>
      </c>
      <c r="AL88" s="1">
        <v>39.200000000000003</v>
      </c>
      <c r="AM88" s="1">
        <v>36.6</v>
      </c>
      <c r="AN88" s="1"/>
      <c r="AO88" s="1">
        <f t="shared" si="31"/>
        <v>73</v>
      </c>
      <c r="AP88" s="1">
        <f t="shared" si="32"/>
        <v>0</v>
      </c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 t="s">
        <v>141</v>
      </c>
      <c r="B89" s="1" t="s">
        <v>46</v>
      </c>
      <c r="C89" s="1">
        <v>165</v>
      </c>
      <c r="D89" s="1">
        <v>143</v>
      </c>
      <c r="E89" s="1">
        <v>133</v>
      </c>
      <c r="F89" s="1">
        <v>46</v>
      </c>
      <c r="G89" s="8">
        <v>0.3</v>
      </c>
      <c r="H89" s="1">
        <v>40</v>
      </c>
      <c r="I89" s="1" t="s">
        <v>42</v>
      </c>
      <c r="J89" s="1"/>
      <c r="K89" s="1">
        <v>142</v>
      </c>
      <c r="L89" s="1">
        <f t="shared" si="24"/>
        <v>-9</v>
      </c>
      <c r="M89" s="1">
        <f t="shared" si="25"/>
        <v>133</v>
      </c>
      <c r="N89" s="1"/>
      <c r="O89" s="1">
        <v>0</v>
      </c>
      <c r="P89" s="1">
        <v>19.199999999999989</v>
      </c>
      <c r="Q89" s="1"/>
      <c r="R89" s="1"/>
      <c r="S89" s="1">
        <v>88.800000000000011</v>
      </c>
      <c r="T89" s="1">
        <f>IFERROR(VLOOKUP(A89,[1]Sheet!$A:$D,4,0),0)</f>
        <v>0</v>
      </c>
      <c r="U89" s="1">
        <f t="shared" si="26"/>
        <v>26.6</v>
      </c>
      <c r="V89" s="5">
        <f t="shared" si="34"/>
        <v>138.60000000000002</v>
      </c>
      <c r="W89" s="5">
        <f t="shared" si="28"/>
        <v>138.60000000000002</v>
      </c>
      <c r="X89" s="5">
        <f t="shared" si="29"/>
        <v>138.60000000000002</v>
      </c>
      <c r="Y89" s="5"/>
      <c r="Z89" s="5"/>
      <c r="AA89" s="1"/>
      <c r="AB89" s="1">
        <f t="shared" si="30"/>
        <v>11</v>
      </c>
      <c r="AC89" s="1">
        <f t="shared" si="27"/>
        <v>5.7894736842105257</v>
      </c>
      <c r="AD89" s="1">
        <v>22</v>
      </c>
      <c r="AE89" s="1">
        <v>17.2</v>
      </c>
      <c r="AF89" s="1">
        <v>20.399999999999999</v>
      </c>
      <c r="AG89" s="1">
        <v>21.2</v>
      </c>
      <c r="AH89" s="1">
        <v>20.6</v>
      </c>
      <c r="AI89" s="1">
        <v>21.2</v>
      </c>
      <c r="AJ89" s="1">
        <v>20</v>
      </c>
      <c r="AK89" s="1">
        <v>18.399999999999999</v>
      </c>
      <c r="AL89" s="1">
        <v>19.2</v>
      </c>
      <c r="AM89" s="1">
        <v>19.600000000000001</v>
      </c>
      <c r="AN89" s="1" t="s">
        <v>142</v>
      </c>
      <c r="AO89" s="1">
        <f t="shared" si="31"/>
        <v>42</v>
      </c>
      <c r="AP89" s="1">
        <f t="shared" si="32"/>
        <v>0</v>
      </c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 t="s">
        <v>143</v>
      </c>
      <c r="B90" s="1" t="s">
        <v>41</v>
      </c>
      <c r="C90" s="1">
        <v>18.007000000000001</v>
      </c>
      <c r="D90" s="1"/>
      <c r="E90" s="1">
        <v>9.2050000000000001</v>
      </c>
      <c r="F90" s="1">
        <v>8.8019999999999996</v>
      </c>
      <c r="G90" s="8">
        <v>1</v>
      </c>
      <c r="H90" s="1">
        <v>45</v>
      </c>
      <c r="I90" s="1" t="s">
        <v>42</v>
      </c>
      <c r="J90" s="1"/>
      <c r="K90" s="1">
        <v>9.1</v>
      </c>
      <c r="L90" s="1">
        <f t="shared" si="24"/>
        <v>0.10500000000000043</v>
      </c>
      <c r="M90" s="1">
        <f t="shared" si="25"/>
        <v>9.2050000000000001</v>
      </c>
      <c r="N90" s="1"/>
      <c r="O90" s="1">
        <v>0</v>
      </c>
      <c r="P90" s="1">
        <v>0</v>
      </c>
      <c r="Q90" s="1"/>
      <c r="R90" s="1"/>
      <c r="S90" s="1">
        <v>0</v>
      </c>
      <c r="T90" s="1">
        <f>IFERROR(VLOOKUP(A90,[1]Sheet!$A:$D,4,0),0)</f>
        <v>0</v>
      </c>
      <c r="U90" s="1">
        <f t="shared" si="26"/>
        <v>1.841</v>
      </c>
      <c r="V90" s="5">
        <f t="shared" si="34"/>
        <v>11.449000000000002</v>
      </c>
      <c r="W90" s="5">
        <f t="shared" si="28"/>
        <v>11.449000000000002</v>
      </c>
      <c r="X90" s="5">
        <f t="shared" si="29"/>
        <v>11.449000000000002</v>
      </c>
      <c r="Y90" s="5"/>
      <c r="Z90" s="5"/>
      <c r="AA90" s="1"/>
      <c r="AB90" s="1">
        <f t="shared" si="30"/>
        <v>11</v>
      </c>
      <c r="AC90" s="1">
        <f t="shared" si="27"/>
        <v>4.7810972297664316</v>
      </c>
      <c r="AD90" s="1">
        <v>0.27700000000000002</v>
      </c>
      <c r="AE90" s="1">
        <v>0.55559999999999998</v>
      </c>
      <c r="AF90" s="1">
        <v>0.55519999999999992</v>
      </c>
      <c r="AG90" s="1">
        <v>0.81059999999999999</v>
      </c>
      <c r="AH90" s="1">
        <v>1.0646</v>
      </c>
      <c r="AI90" s="1">
        <v>0.80920000000000003</v>
      </c>
      <c r="AJ90" s="1">
        <v>0.79180000000000006</v>
      </c>
      <c r="AK90" s="1">
        <v>1.3211999999999999</v>
      </c>
      <c r="AL90" s="1">
        <v>1.8540000000000001</v>
      </c>
      <c r="AM90" s="1">
        <v>1.3246</v>
      </c>
      <c r="AN90" s="19" t="s">
        <v>156</v>
      </c>
      <c r="AO90" s="1">
        <f t="shared" si="31"/>
        <v>11</v>
      </c>
      <c r="AP90" s="1">
        <f t="shared" si="32"/>
        <v>0</v>
      </c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 t="s">
        <v>144</v>
      </c>
      <c r="B91" s="1" t="s">
        <v>41</v>
      </c>
      <c r="C91" s="1">
        <v>65.52</v>
      </c>
      <c r="D91" s="1">
        <v>2.71</v>
      </c>
      <c r="E91" s="1">
        <v>37.859000000000002</v>
      </c>
      <c r="F91" s="1">
        <v>21.850999999999999</v>
      </c>
      <c r="G91" s="8">
        <v>1</v>
      </c>
      <c r="H91" s="1">
        <v>50</v>
      </c>
      <c r="I91" s="1" t="s">
        <v>42</v>
      </c>
      <c r="J91" s="1"/>
      <c r="K91" s="1">
        <v>37.195</v>
      </c>
      <c r="L91" s="1">
        <f t="shared" si="24"/>
        <v>0.66400000000000148</v>
      </c>
      <c r="M91" s="1">
        <f t="shared" si="25"/>
        <v>37.859000000000002</v>
      </c>
      <c r="N91" s="1"/>
      <c r="O91" s="1">
        <v>0</v>
      </c>
      <c r="P91" s="1">
        <v>35.725999999999992</v>
      </c>
      <c r="Q91" s="1"/>
      <c r="R91" s="1"/>
      <c r="S91" s="1">
        <v>21.057400000000008</v>
      </c>
      <c r="T91" s="1">
        <f>IFERROR(VLOOKUP(A91,[1]Sheet!$A:$D,4,0),0)</f>
        <v>0</v>
      </c>
      <c r="U91" s="1">
        <f t="shared" si="26"/>
        <v>7.5718000000000005</v>
      </c>
      <c r="V91" s="5">
        <f t="shared" si="34"/>
        <v>4.6554000000000002</v>
      </c>
      <c r="W91" s="5">
        <f t="shared" si="28"/>
        <v>4.6554000000000002</v>
      </c>
      <c r="X91" s="5">
        <f t="shared" si="29"/>
        <v>4.6554000000000002</v>
      </c>
      <c r="Y91" s="5"/>
      <c r="Z91" s="5"/>
      <c r="AA91" s="1"/>
      <c r="AB91" s="1">
        <f t="shared" si="30"/>
        <v>11</v>
      </c>
      <c r="AC91" s="1">
        <f t="shared" si="27"/>
        <v>10.385166010724001</v>
      </c>
      <c r="AD91" s="1">
        <v>9.2303999999999995</v>
      </c>
      <c r="AE91" s="1">
        <v>8.7050000000000001</v>
      </c>
      <c r="AF91" s="1">
        <v>7.3334000000000001</v>
      </c>
      <c r="AG91" s="1">
        <v>8.4169999999999998</v>
      </c>
      <c r="AH91" s="1">
        <v>10.3742</v>
      </c>
      <c r="AI91" s="1">
        <v>7.6686000000000014</v>
      </c>
      <c r="AJ91" s="1">
        <v>15.5464</v>
      </c>
      <c r="AK91" s="1">
        <v>16.6416</v>
      </c>
      <c r="AL91" s="1">
        <v>12.266400000000001</v>
      </c>
      <c r="AM91" s="1">
        <v>11.7498</v>
      </c>
      <c r="AN91" s="1"/>
      <c r="AO91" s="1">
        <f t="shared" si="31"/>
        <v>5</v>
      </c>
      <c r="AP91" s="1">
        <f t="shared" si="32"/>
        <v>0</v>
      </c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145</v>
      </c>
      <c r="B92" s="1" t="s">
        <v>46</v>
      </c>
      <c r="C92" s="1">
        <v>25</v>
      </c>
      <c r="D92" s="1"/>
      <c r="E92" s="1">
        <v>18</v>
      </c>
      <c r="F92" s="1">
        <v>2</v>
      </c>
      <c r="G92" s="8">
        <v>0.33</v>
      </c>
      <c r="H92" s="1">
        <v>40</v>
      </c>
      <c r="I92" s="1" t="s">
        <v>42</v>
      </c>
      <c r="J92" s="1"/>
      <c r="K92" s="1">
        <v>19</v>
      </c>
      <c r="L92" s="1">
        <f t="shared" si="24"/>
        <v>-1</v>
      </c>
      <c r="M92" s="1">
        <f t="shared" si="25"/>
        <v>18</v>
      </c>
      <c r="N92" s="1"/>
      <c r="O92" s="1">
        <v>0</v>
      </c>
      <c r="P92" s="1">
        <v>0</v>
      </c>
      <c r="Q92" s="1"/>
      <c r="R92" s="1"/>
      <c r="S92" s="1">
        <v>0</v>
      </c>
      <c r="T92" s="1">
        <f>IFERROR(VLOOKUP(A92,[1]Sheet!$A:$D,4,0),0)</f>
        <v>0</v>
      </c>
      <c r="U92" s="1">
        <f t="shared" si="26"/>
        <v>3.6</v>
      </c>
      <c r="V92" s="5">
        <f>7*U92-S92-R92-Q92-P92-F92</f>
        <v>23.2</v>
      </c>
      <c r="W92" s="5">
        <f t="shared" si="28"/>
        <v>23.2</v>
      </c>
      <c r="X92" s="5">
        <f t="shared" si="29"/>
        <v>23.2</v>
      </c>
      <c r="Y92" s="5"/>
      <c r="Z92" s="5"/>
      <c r="AA92" s="1"/>
      <c r="AB92" s="1">
        <f t="shared" si="30"/>
        <v>7</v>
      </c>
      <c r="AC92" s="1">
        <f t="shared" si="27"/>
        <v>0.55555555555555558</v>
      </c>
      <c r="AD92" s="1">
        <v>1.6</v>
      </c>
      <c r="AE92" s="1">
        <v>0.4</v>
      </c>
      <c r="AF92" s="1">
        <v>0.4</v>
      </c>
      <c r="AG92" s="1">
        <v>0.8</v>
      </c>
      <c r="AH92" s="1">
        <v>1.8</v>
      </c>
      <c r="AI92" s="1">
        <v>1.4</v>
      </c>
      <c r="AJ92" s="1">
        <v>1.4</v>
      </c>
      <c r="AK92" s="1">
        <v>1</v>
      </c>
      <c r="AL92" s="1">
        <v>0</v>
      </c>
      <c r="AM92" s="1">
        <v>0.2</v>
      </c>
      <c r="AN92" s="1"/>
      <c r="AO92" s="1">
        <f t="shared" si="31"/>
        <v>8</v>
      </c>
      <c r="AP92" s="1">
        <f t="shared" si="32"/>
        <v>0</v>
      </c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 t="s">
        <v>146</v>
      </c>
      <c r="B93" s="1" t="s">
        <v>46</v>
      </c>
      <c r="C93" s="1">
        <v>25</v>
      </c>
      <c r="D93" s="1"/>
      <c r="E93" s="1">
        <v>11</v>
      </c>
      <c r="F93" s="1">
        <v>14</v>
      </c>
      <c r="G93" s="8">
        <v>0.3</v>
      </c>
      <c r="H93" s="1">
        <v>40</v>
      </c>
      <c r="I93" s="1" t="s">
        <v>42</v>
      </c>
      <c r="J93" s="1"/>
      <c r="K93" s="1">
        <v>11</v>
      </c>
      <c r="L93" s="1">
        <f t="shared" si="24"/>
        <v>0</v>
      </c>
      <c r="M93" s="1">
        <f t="shared" si="25"/>
        <v>11</v>
      </c>
      <c r="N93" s="1"/>
      <c r="O93" s="1">
        <v>0</v>
      </c>
      <c r="P93" s="1">
        <v>0</v>
      </c>
      <c r="Q93" s="1"/>
      <c r="R93" s="1"/>
      <c r="S93" s="1">
        <v>0</v>
      </c>
      <c r="T93" s="1">
        <f>IFERROR(VLOOKUP(A93,[1]Sheet!$A:$D,4,0),0)</f>
        <v>0</v>
      </c>
      <c r="U93" s="1">
        <f t="shared" si="26"/>
        <v>2.2000000000000002</v>
      </c>
      <c r="V93" s="5">
        <f t="shared" si="34"/>
        <v>10.200000000000003</v>
      </c>
      <c r="W93" s="5">
        <f t="shared" si="28"/>
        <v>10.200000000000003</v>
      </c>
      <c r="X93" s="5">
        <f t="shared" si="29"/>
        <v>10.200000000000003</v>
      </c>
      <c r="Y93" s="5"/>
      <c r="Z93" s="5"/>
      <c r="AA93" s="1"/>
      <c r="AB93" s="1">
        <f t="shared" si="30"/>
        <v>11</v>
      </c>
      <c r="AC93" s="1">
        <f t="shared" si="27"/>
        <v>6.3636363636363633</v>
      </c>
      <c r="AD93" s="1">
        <v>1.6</v>
      </c>
      <c r="AE93" s="1">
        <v>0.4</v>
      </c>
      <c r="AF93" s="1">
        <v>0.8</v>
      </c>
      <c r="AG93" s="1">
        <v>0.8</v>
      </c>
      <c r="AH93" s="1">
        <v>1.6</v>
      </c>
      <c r="AI93" s="1">
        <v>1.8</v>
      </c>
      <c r="AJ93" s="1">
        <v>0.6</v>
      </c>
      <c r="AK93" s="1">
        <v>2</v>
      </c>
      <c r="AL93" s="1">
        <v>3.4</v>
      </c>
      <c r="AM93" s="1">
        <v>1.8</v>
      </c>
      <c r="AN93" s="1"/>
      <c r="AO93" s="1">
        <f t="shared" si="31"/>
        <v>3</v>
      </c>
      <c r="AP93" s="1">
        <f t="shared" si="32"/>
        <v>0</v>
      </c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 t="s">
        <v>147</v>
      </c>
      <c r="B94" s="1" t="s">
        <v>46</v>
      </c>
      <c r="C94" s="1">
        <v>54</v>
      </c>
      <c r="D94" s="1"/>
      <c r="E94" s="1">
        <v>24</v>
      </c>
      <c r="F94" s="1">
        <v>32</v>
      </c>
      <c r="G94" s="8">
        <v>0.12</v>
      </c>
      <c r="H94" s="1">
        <v>45</v>
      </c>
      <c r="I94" s="1" t="s">
        <v>42</v>
      </c>
      <c r="J94" s="1"/>
      <c r="K94" s="1">
        <v>25</v>
      </c>
      <c r="L94" s="1">
        <f t="shared" si="24"/>
        <v>-1</v>
      </c>
      <c r="M94" s="1">
        <f t="shared" si="25"/>
        <v>24</v>
      </c>
      <c r="N94" s="1"/>
      <c r="O94" s="1">
        <v>0</v>
      </c>
      <c r="P94" s="1">
        <v>0</v>
      </c>
      <c r="Q94" s="1"/>
      <c r="R94" s="1"/>
      <c r="S94" s="1">
        <v>0</v>
      </c>
      <c r="T94" s="1">
        <f>IFERROR(VLOOKUP(A94,[1]Sheet!$A:$D,4,0),0)</f>
        <v>0</v>
      </c>
      <c r="U94" s="1">
        <f t="shared" si="26"/>
        <v>4.8</v>
      </c>
      <c r="V94" s="5">
        <f t="shared" si="34"/>
        <v>20.799999999999997</v>
      </c>
      <c r="W94" s="5">
        <f t="shared" si="28"/>
        <v>20.799999999999997</v>
      </c>
      <c r="X94" s="5">
        <f t="shared" si="29"/>
        <v>20.799999999999997</v>
      </c>
      <c r="Y94" s="5"/>
      <c r="Z94" s="5"/>
      <c r="AA94" s="1"/>
      <c r="AB94" s="1">
        <f t="shared" si="30"/>
        <v>11</v>
      </c>
      <c r="AC94" s="1">
        <f t="shared" si="27"/>
        <v>6.666666666666667</v>
      </c>
      <c r="AD94" s="1">
        <v>3.2</v>
      </c>
      <c r="AE94" s="1">
        <v>0.6</v>
      </c>
      <c r="AF94" s="1">
        <v>0.2</v>
      </c>
      <c r="AG94" s="1">
        <v>0.2</v>
      </c>
      <c r="AH94" s="1">
        <v>0.8</v>
      </c>
      <c r="AI94" s="1">
        <v>0.8</v>
      </c>
      <c r="AJ94" s="1">
        <v>4</v>
      </c>
      <c r="AK94" s="1">
        <v>4.4000000000000004</v>
      </c>
      <c r="AL94" s="1">
        <v>3.6</v>
      </c>
      <c r="AM94" s="1">
        <v>3.2</v>
      </c>
      <c r="AN94" s="19" t="s">
        <v>157</v>
      </c>
      <c r="AO94" s="1">
        <f t="shared" si="31"/>
        <v>2</v>
      </c>
      <c r="AP94" s="1">
        <f t="shared" si="32"/>
        <v>0</v>
      </c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 t="s">
        <v>148</v>
      </c>
      <c r="B95" s="1" t="s">
        <v>41</v>
      </c>
      <c r="C95" s="1">
        <v>21.574999999999999</v>
      </c>
      <c r="D95" s="1"/>
      <c r="E95" s="1">
        <v>1.51</v>
      </c>
      <c r="F95" s="1">
        <v>20.065000000000001</v>
      </c>
      <c r="G95" s="8">
        <v>1</v>
      </c>
      <c r="H95" s="1">
        <v>180</v>
      </c>
      <c r="I95" s="1" t="s">
        <v>42</v>
      </c>
      <c r="J95" s="1"/>
      <c r="K95" s="1">
        <v>1.35</v>
      </c>
      <c r="L95" s="1">
        <f t="shared" si="24"/>
        <v>0.15999999999999992</v>
      </c>
      <c r="M95" s="1">
        <f t="shared" si="25"/>
        <v>1.51</v>
      </c>
      <c r="N95" s="1"/>
      <c r="O95" s="1">
        <v>0</v>
      </c>
      <c r="P95" s="1">
        <v>0</v>
      </c>
      <c r="Q95" s="1"/>
      <c r="R95" s="1"/>
      <c r="S95" s="1">
        <v>0</v>
      </c>
      <c r="T95" s="1">
        <f>IFERROR(VLOOKUP(A95,[1]Sheet!$A:$D,4,0),0)</f>
        <v>0</v>
      </c>
      <c r="U95" s="1">
        <f t="shared" si="26"/>
        <v>0.30199999999999999</v>
      </c>
      <c r="V95" s="5"/>
      <c r="W95" s="5">
        <f t="shared" si="28"/>
        <v>0</v>
      </c>
      <c r="X95" s="5">
        <f t="shared" si="29"/>
        <v>0</v>
      </c>
      <c r="Y95" s="5"/>
      <c r="Z95" s="5"/>
      <c r="AA95" s="1"/>
      <c r="AB95" s="1">
        <f t="shared" si="30"/>
        <v>66.440397350993379</v>
      </c>
      <c r="AC95" s="1">
        <f t="shared" si="27"/>
        <v>66.440397350993379</v>
      </c>
      <c r="AD95" s="1">
        <v>0.2248</v>
      </c>
      <c r="AE95" s="1">
        <v>0.2248</v>
      </c>
      <c r="AF95" s="1">
        <v>0</v>
      </c>
      <c r="AG95" s="1">
        <v>0</v>
      </c>
      <c r="AH95" s="1">
        <v>7.3800000000000004E-2</v>
      </c>
      <c r="AI95" s="1">
        <v>7.3800000000000004E-2</v>
      </c>
      <c r="AJ95" s="1">
        <v>0.15060000000000001</v>
      </c>
      <c r="AK95" s="1">
        <v>0.15060000000000001</v>
      </c>
      <c r="AL95" s="1">
        <v>0.14799999999999999</v>
      </c>
      <c r="AM95" s="1">
        <v>0.14799999999999999</v>
      </c>
      <c r="AN95" s="16" t="s">
        <v>152</v>
      </c>
      <c r="AO95" s="1">
        <f t="shared" si="31"/>
        <v>0</v>
      </c>
      <c r="AP95" s="1">
        <f t="shared" si="32"/>
        <v>0</v>
      </c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</sheetData>
  <autoFilter ref="A3:AO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2025-09-09T11:11:24Z</dcterms:created>
  <dcterms:modified xsi:type="dcterms:W3CDTF">2025-09-10T11:07:12Z</dcterms:modified>
</cp:coreProperties>
</file>