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7AB9441F-68AE-484D-BCE7-49E1ED7315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Y379" i="1" s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P357" i="1"/>
  <c r="BO357" i="1"/>
  <c r="BN357" i="1"/>
  <c r="BM357" i="1"/>
  <c r="Z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P187" i="1"/>
  <c r="X185" i="1"/>
  <c r="X184" i="1"/>
  <c r="BO183" i="1"/>
  <c r="BM183" i="1"/>
  <c r="Y183" i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Y174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Y169" i="1" s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P147" i="1"/>
  <c r="BO147" i="1"/>
  <c r="BN147" i="1"/>
  <c r="BM147" i="1"/>
  <c r="Z147" i="1"/>
  <c r="Y147" i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Y139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X91" i="1"/>
  <c r="Y90" i="1"/>
  <c r="X90" i="1"/>
  <c r="BP89" i="1"/>
  <c r="BO89" i="1"/>
  <c r="BN89" i="1"/>
  <c r="BM89" i="1"/>
  <c r="Z89" i="1"/>
  <c r="Y89" i="1"/>
  <c r="P89" i="1"/>
  <c r="BO88" i="1"/>
  <c r="BM88" i="1"/>
  <c r="Y88" i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BM22" i="1"/>
  <c r="X502" i="1" s="1"/>
  <c r="Y22" i="1"/>
  <c r="B511" i="1" s="1"/>
  <c r="P22" i="1"/>
  <c r="H10" i="1"/>
  <c r="A9" i="1"/>
  <c r="F10" i="1" s="1"/>
  <c r="D7" i="1"/>
  <c r="Q6" i="1"/>
  <c r="P2" i="1"/>
  <c r="H9" i="1" l="1"/>
  <c r="A10" i="1"/>
  <c r="X503" i="1"/>
  <c r="X504" i="1" s="1"/>
  <c r="Y24" i="1"/>
  <c r="Y32" i="1"/>
  <c r="Y44" i="1"/>
  <c r="Y59" i="1"/>
  <c r="Y65" i="1"/>
  <c r="Y71" i="1"/>
  <c r="BP77" i="1"/>
  <c r="BN77" i="1"/>
  <c r="Z77" i="1"/>
  <c r="Y79" i="1"/>
  <c r="Y84" i="1"/>
  <c r="BP81" i="1"/>
  <c r="BN81" i="1"/>
  <c r="Z81" i="1"/>
  <c r="Z83" i="1" s="1"/>
  <c r="Y98" i="1"/>
  <c r="BP93" i="1"/>
  <c r="BN93" i="1"/>
  <c r="Z93" i="1"/>
  <c r="Z97" i="1" s="1"/>
  <c r="Y97" i="1"/>
  <c r="BP102" i="1"/>
  <c r="BN102" i="1"/>
  <c r="Z102" i="1"/>
  <c r="Z105" i="1" s="1"/>
  <c r="BP110" i="1"/>
  <c r="BN110" i="1"/>
  <c r="Z110" i="1"/>
  <c r="Y112" i="1"/>
  <c r="Y119" i="1"/>
  <c r="BP114" i="1"/>
  <c r="BN114" i="1"/>
  <c r="Z114" i="1"/>
  <c r="Z118" i="1" s="1"/>
  <c r="Y118" i="1"/>
  <c r="BP122" i="1"/>
  <c r="BN122" i="1"/>
  <c r="Z122" i="1"/>
  <c r="Z123" i="1" s="1"/>
  <c r="Y124" i="1"/>
  <c r="G511" i="1"/>
  <c r="Y130" i="1"/>
  <c r="BP127" i="1"/>
  <c r="BN127" i="1"/>
  <c r="Z127" i="1"/>
  <c r="Z129" i="1" s="1"/>
  <c r="BP148" i="1"/>
  <c r="BN148" i="1"/>
  <c r="Z148" i="1"/>
  <c r="Z150" i="1" s="1"/>
  <c r="BP162" i="1"/>
  <c r="BN162" i="1"/>
  <c r="Z162" i="1"/>
  <c r="BP166" i="1"/>
  <c r="BN166" i="1"/>
  <c r="Z166" i="1"/>
  <c r="BP183" i="1"/>
  <c r="BN183" i="1"/>
  <c r="Z183" i="1"/>
  <c r="Z184" i="1" s="1"/>
  <c r="Y185" i="1"/>
  <c r="Y190" i="1"/>
  <c r="BP187" i="1"/>
  <c r="BN187" i="1"/>
  <c r="Z187" i="1"/>
  <c r="Z189" i="1" s="1"/>
  <c r="BP195" i="1"/>
  <c r="BN195" i="1"/>
  <c r="Z195" i="1"/>
  <c r="BP199" i="1"/>
  <c r="BN199" i="1"/>
  <c r="Z199" i="1"/>
  <c r="Y201" i="1"/>
  <c r="Y212" i="1"/>
  <c r="BP203" i="1"/>
  <c r="BN203" i="1"/>
  <c r="Z203" i="1"/>
  <c r="BP207" i="1"/>
  <c r="BN207" i="1"/>
  <c r="Z207" i="1"/>
  <c r="BP211" i="1"/>
  <c r="BN211" i="1"/>
  <c r="Z211" i="1"/>
  <c r="Y213" i="1"/>
  <c r="Y218" i="1"/>
  <c r="BP215" i="1"/>
  <c r="BN215" i="1"/>
  <c r="Z215" i="1"/>
  <c r="Z217" i="1" s="1"/>
  <c r="Y217" i="1"/>
  <c r="BP242" i="1"/>
  <c r="BN242" i="1"/>
  <c r="Z242" i="1"/>
  <c r="Y246" i="1"/>
  <c r="BP251" i="1"/>
  <c r="BN251" i="1"/>
  <c r="Z251" i="1"/>
  <c r="Y255" i="1"/>
  <c r="BP261" i="1"/>
  <c r="BN261" i="1"/>
  <c r="Z261" i="1"/>
  <c r="Z263" i="1" s="1"/>
  <c r="Y264" i="1"/>
  <c r="BP269" i="1"/>
  <c r="BN269" i="1"/>
  <c r="Z269" i="1"/>
  <c r="Y271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Y304" i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24" i="1"/>
  <c r="BP345" i="1"/>
  <c r="BN345" i="1"/>
  <c r="Z345" i="1"/>
  <c r="Y349" i="1"/>
  <c r="BP353" i="1"/>
  <c r="BN353" i="1"/>
  <c r="Z353" i="1"/>
  <c r="Z354" i="1" s="1"/>
  <c r="BP358" i="1"/>
  <c r="BN358" i="1"/>
  <c r="Z358" i="1"/>
  <c r="Z359" i="1" s="1"/>
  <c r="Y360" i="1"/>
  <c r="BP368" i="1"/>
  <c r="BN368" i="1"/>
  <c r="Z368" i="1"/>
  <c r="Z370" i="1" s="1"/>
  <c r="Y370" i="1"/>
  <c r="Z379" i="1"/>
  <c r="F511" i="1"/>
  <c r="F9" i="1"/>
  <c r="J9" i="1"/>
  <c r="Z22" i="1"/>
  <c r="Z23" i="1" s="1"/>
  <c r="BN22" i="1"/>
  <c r="BP22" i="1"/>
  <c r="Y23" i="1"/>
  <c r="X501" i="1"/>
  <c r="Z26" i="1"/>
  <c r="Z32" i="1" s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Z67" i="1"/>
  <c r="Z70" i="1" s="1"/>
  <c r="BN67" i="1"/>
  <c r="BP67" i="1"/>
  <c r="Z69" i="1"/>
  <c r="BN69" i="1"/>
  <c r="Z73" i="1"/>
  <c r="BN73" i="1"/>
  <c r="BP73" i="1"/>
  <c r="Z75" i="1"/>
  <c r="BN75" i="1"/>
  <c r="Y83" i="1"/>
  <c r="BP88" i="1"/>
  <c r="BN88" i="1"/>
  <c r="Z88" i="1"/>
  <c r="Z90" i="1" s="1"/>
  <c r="BP95" i="1"/>
  <c r="BN95" i="1"/>
  <c r="Z95" i="1"/>
  <c r="Y105" i="1"/>
  <c r="BP104" i="1"/>
  <c r="BN104" i="1"/>
  <c r="Z104" i="1"/>
  <c r="Y106" i="1"/>
  <c r="Y111" i="1"/>
  <c r="BP108" i="1"/>
  <c r="BN108" i="1"/>
  <c r="Z108" i="1"/>
  <c r="Z111" i="1" s="1"/>
  <c r="BP116" i="1"/>
  <c r="BN116" i="1"/>
  <c r="Z116" i="1"/>
  <c r="Y123" i="1"/>
  <c r="Y129" i="1"/>
  <c r="BP133" i="1"/>
  <c r="BN133" i="1"/>
  <c r="Z133" i="1"/>
  <c r="Z134" i="1" s="1"/>
  <c r="Y135" i="1"/>
  <c r="Y140" i="1"/>
  <c r="BP137" i="1"/>
  <c r="BN137" i="1"/>
  <c r="Z137" i="1"/>
  <c r="Z139" i="1" s="1"/>
  <c r="Y151" i="1"/>
  <c r="Y150" i="1"/>
  <c r="BP160" i="1"/>
  <c r="BN160" i="1"/>
  <c r="Z160" i="1"/>
  <c r="BP164" i="1"/>
  <c r="BN164" i="1"/>
  <c r="Z164" i="1"/>
  <c r="Z168" i="1" s="1"/>
  <c r="Y168" i="1"/>
  <c r="Z174" i="1"/>
  <c r="BP172" i="1"/>
  <c r="BN172" i="1"/>
  <c r="Z172" i="1"/>
  <c r="Y189" i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24" i="1"/>
  <c r="BN224" i="1"/>
  <c r="Z224" i="1"/>
  <c r="BP227" i="1"/>
  <c r="BN227" i="1"/>
  <c r="Z227" i="1"/>
  <c r="BP335" i="1"/>
  <c r="BN335" i="1"/>
  <c r="Z335" i="1"/>
  <c r="Z337" i="1" s="1"/>
  <c r="Y337" i="1"/>
  <c r="AB511" i="1"/>
  <c r="Y499" i="1"/>
  <c r="BP498" i="1"/>
  <c r="BN498" i="1"/>
  <c r="Z498" i="1"/>
  <c r="Z499" i="1" s="1"/>
  <c r="Y500" i="1"/>
  <c r="E511" i="1"/>
  <c r="Y91" i="1"/>
  <c r="H511" i="1"/>
  <c r="Y145" i="1"/>
  <c r="I511" i="1"/>
  <c r="Y157" i="1"/>
  <c r="J511" i="1"/>
  <c r="Y184" i="1"/>
  <c r="BP222" i="1"/>
  <c r="BN222" i="1"/>
  <c r="Z222" i="1"/>
  <c r="BP225" i="1"/>
  <c r="BN225" i="1"/>
  <c r="Z225" i="1"/>
  <c r="Z230" i="1" s="1"/>
  <c r="Y230" i="1"/>
  <c r="Y238" i="1"/>
  <c r="BP237" i="1"/>
  <c r="BN237" i="1"/>
  <c r="Z237" i="1"/>
  <c r="Z238" i="1" s="1"/>
  <c r="Y239" i="1"/>
  <c r="Y247" i="1"/>
  <c r="BP241" i="1"/>
  <c r="BN241" i="1"/>
  <c r="Z241" i="1"/>
  <c r="Z246" i="1" s="1"/>
  <c r="BP244" i="1"/>
  <c r="BN244" i="1"/>
  <c r="Z244" i="1"/>
  <c r="BP253" i="1"/>
  <c r="BN253" i="1"/>
  <c r="Z253" i="1"/>
  <c r="Z255" i="1" s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Z317" i="1" s="1"/>
  <c r="Y325" i="1"/>
  <c r="Z330" i="1"/>
  <c r="BP328" i="1"/>
  <c r="BN328" i="1"/>
  <c r="Z328" i="1"/>
  <c r="S511" i="1"/>
  <c r="BP343" i="1"/>
  <c r="BN343" i="1"/>
  <c r="Z343" i="1"/>
  <c r="Z349" i="1" s="1"/>
  <c r="BP347" i="1"/>
  <c r="BN347" i="1"/>
  <c r="Z347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Z443" i="1" s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O511" i="1"/>
  <c r="K511" i="1"/>
  <c r="Y231" i="1"/>
  <c r="L511" i="1"/>
  <c r="Y256" i="1"/>
  <c r="M511" i="1"/>
  <c r="Y263" i="1"/>
  <c r="Y338" i="1"/>
  <c r="T511" i="1"/>
  <c r="Y350" i="1"/>
  <c r="Y355" i="1"/>
  <c r="Y354" i="1"/>
  <c r="Y359" i="1"/>
  <c r="U511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Y403" i="1"/>
  <c r="BP413" i="1"/>
  <c r="BN413" i="1"/>
  <c r="Z413" i="1"/>
  <c r="BP434" i="1"/>
  <c r="BN434" i="1"/>
  <c r="Z434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Z473" i="1" l="1"/>
  <c r="Z398" i="1"/>
  <c r="Y505" i="1"/>
  <c r="Y502" i="1"/>
  <c r="Z415" i="1"/>
  <c r="Z270" i="1"/>
  <c r="Z200" i="1"/>
  <c r="Z78" i="1"/>
  <c r="Z506" i="1" s="1"/>
  <c r="Z64" i="1"/>
  <c r="Y503" i="1"/>
  <c r="Z303" i="1"/>
  <c r="Z293" i="1"/>
  <c r="Z212" i="1"/>
  <c r="Y501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<sst xmlns="http://schemas.openxmlformats.org/spreadsheetml/2006/main" count="2210" uniqueCount="806">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</sst>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9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18</v>
      </c>
      <c r="Y42" s="550">
        <f>IFERROR(IF(X42="",0,CEILING((X42/$H42),1)*$H42),"")</f>
        <v>18.5</v>
      </c>
      <c r="Z42" s="36">
        <f>IFERROR(IF(Y42=0,"",ROUNDUP(Y42/H42,0)*0.00902),"")</f>
        <v>4.5100000000000001E-2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19.02162162162162</v>
      </c>
      <c r="BN42" s="64">
        <f>IFERROR(Y42*I42/H42,"0")</f>
        <v>19.55</v>
      </c>
      <c r="BO42" s="64">
        <f>IFERROR(1/J42*(X42/H42),"0")</f>
        <v>3.6855036855036855E-2</v>
      </c>
      <c r="BP42" s="64">
        <f>IFERROR(1/J42*(Y42/H42),"0")</f>
        <v>3.787878787878788E-2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4.8648648648648649</v>
      </c>
      <c r="Y44" s="551">
        <f>IFERROR(Y41/H41,"0")+IFERROR(Y42/H42,"0")+IFERROR(Y43/H43,"0")</f>
        <v>5</v>
      </c>
      <c r="Z44" s="551">
        <f>IFERROR(IF(Z41="",0,Z41),"0")+IFERROR(IF(Z42="",0,Z42),"0")+IFERROR(IF(Z43="",0,Z43),"0")</f>
        <v>4.5100000000000001E-2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18</v>
      </c>
      <c r="Y45" s="551">
        <f>IFERROR(SUM(Y41:Y43),"0")</f>
        <v>18.5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20</v>
      </c>
      <c r="Y52" s="550">
        <f t="shared" ref="Y52:Y57" si="6">IFERROR(IF(X52="",0,CEILING((X52/$H52),1)*$H52),"")</f>
        <v>22.4</v>
      </c>
      <c r="Z52" s="36">
        <f>IFERROR(IF(Y52=0,"",ROUNDUP(Y52/H52,0)*0.01898),"")</f>
        <v>3.7960000000000001E-2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20.776785714285715</v>
      </c>
      <c r="BN52" s="64">
        <f t="shared" ref="BN52:BN57" si="8">IFERROR(Y52*I52/H52,"0")</f>
        <v>23.27</v>
      </c>
      <c r="BO52" s="64">
        <f t="shared" ref="BO52:BO57" si="9">IFERROR(1/J52*(X52/H52),"0")</f>
        <v>2.7901785714285716E-2</v>
      </c>
      <c r="BP52" s="64">
        <f t="shared" ref="BP52:BP57" si="10">IFERROR(1/J52*(Y52/H52),"0")</f>
        <v>3.125E-2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5</v>
      </c>
      <c r="Y55" s="550">
        <f t="shared" si="6"/>
        <v>8</v>
      </c>
      <c r="Z55" s="36">
        <f>IFERROR(IF(Y55=0,"",ROUNDUP(Y55/H55,0)*0.00902),"")</f>
        <v>1.804E-2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5.2625000000000002</v>
      </c>
      <c r="BN55" s="64">
        <f t="shared" si="8"/>
        <v>8.42</v>
      </c>
      <c r="BO55" s="64">
        <f t="shared" si="9"/>
        <v>9.46969696969697E-3</v>
      </c>
      <c r="BP55" s="64">
        <f t="shared" si="10"/>
        <v>1.5151515151515152E-2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3.0357142857142856</v>
      </c>
      <c r="Y58" s="551">
        <f>IFERROR(Y52/H52,"0")+IFERROR(Y53/H53,"0")+IFERROR(Y54/H54,"0")+IFERROR(Y55/H55,"0")+IFERROR(Y56/H56,"0")+IFERROR(Y57/H57,"0")</f>
        <v>4</v>
      </c>
      <c r="Z58" s="551">
        <f>IFERROR(IF(Z52="",0,Z52),"0")+IFERROR(IF(Z53="",0,Z53),"0")+IFERROR(IF(Z54="",0,Z54),"0")+IFERROR(IF(Z55="",0,Z55),"0")+IFERROR(IF(Z56="",0,Z56),"0")+IFERROR(IF(Z57="",0,Z57),"0")</f>
        <v>5.6000000000000001E-2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25</v>
      </c>
      <c r="Y59" s="551">
        <f>IFERROR(SUM(Y52:Y57),"0")</f>
        <v>30.4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87</v>
      </c>
      <c r="Y61" s="550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90.504166666666649</v>
      </c>
      <c r="BN61" s="64">
        <f>IFERROR(Y61*I61/H61,"0")</f>
        <v>101.11499999999998</v>
      </c>
      <c r="BO61" s="64">
        <f>IFERROR(1/J61*(X61/H61),"0")</f>
        <v>0.12586805555555555</v>
      </c>
      <c r="BP61" s="64">
        <f>IFERROR(1/J61*(Y61/H61),"0")</f>
        <v>0.140625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8.0555555555555554</v>
      </c>
      <c r="Y64" s="551">
        <f>IFERROR(Y61/H61,"0")+IFERROR(Y62/H62,"0")+IFERROR(Y63/H63,"0")</f>
        <v>9</v>
      </c>
      <c r="Z64" s="551">
        <f>IFERROR(IF(Z61="",0,Z61),"0")+IFERROR(IF(Z62="",0,Z62),"0")+IFERROR(IF(Z63="",0,Z63),"0")</f>
        <v>0.17082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87</v>
      </c>
      <c r="Y65" s="551">
        <f>IFERROR(SUM(Y61:Y63),"0")</f>
        <v>97.2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4</v>
      </c>
      <c r="Y68" s="550">
        <f>IFERROR(IF(X68="",0,CEILING((X68/$H68),1)*$H68),"")</f>
        <v>5.4</v>
      </c>
      <c r="Z68" s="36">
        <f>IFERROR(IF(Y68=0,"",ROUNDUP(Y68/H68,0)*0.00502),"")</f>
        <v>1.506E-2</v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4.2222222222222223</v>
      </c>
      <c r="BN68" s="64">
        <f>IFERROR(Y68*I68/H68,"0")</f>
        <v>5.7</v>
      </c>
      <c r="BO68" s="64">
        <f>IFERROR(1/J68*(X68/H68),"0")</f>
        <v>9.4966761633428314E-3</v>
      </c>
      <c r="BP68" s="64">
        <f>IFERROR(1/J68*(Y68/H68),"0")</f>
        <v>1.2820512820512822E-2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8</v>
      </c>
      <c r="Y69" s="550">
        <f>IFERROR(IF(X69="",0,CEILING((X69/$H69),1)*$H69),"")</f>
        <v>9</v>
      </c>
      <c r="Z69" s="36">
        <f>IFERROR(IF(Y69=0,"",ROUNDUP(Y69/H69,0)*0.00502),"")</f>
        <v>2.5100000000000001E-2</v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8.4444444444444446</v>
      </c>
      <c r="BN69" s="64">
        <f>IFERROR(Y69*I69/H69,"0")</f>
        <v>9.4999999999999982</v>
      </c>
      <c r="BO69" s="64">
        <f>IFERROR(1/J69*(X69/H69),"0")</f>
        <v>1.8993352326685663E-2</v>
      </c>
      <c r="BP69" s="64">
        <f>IFERROR(1/J69*(Y69/H69),"0")</f>
        <v>2.1367521367521368E-2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6.666666666666667</v>
      </c>
      <c r="Y70" s="551">
        <f>IFERROR(Y67/H67,"0")+IFERROR(Y68/H68,"0")+IFERROR(Y69/H69,"0")</f>
        <v>8</v>
      </c>
      <c r="Z70" s="551">
        <f>IFERROR(IF(Z67="",0,Z67),"0")+IFERROR(IF(Z68="",0,Z68),"0")+IFERROR(IF(Z69="",0,Z69),"0")</f>
        <v>4.0160000000000001E-2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12</v>
      </c>
      <c r="Y71" s="551">
        <f>IFERROR(SUM(Y67:Y69),"0")</f>
        <v>14.4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46</v>
      </c>
      <c r="Y93" s="550">
        <f>IFERROR(IF(X93="",0,CEILING((X93/$H93),1)*$H93),"")</f>
        <v>48.599999999999994</v>
      </c>
      <c r="Z93" s="36">
        <f>IFERROR(IF(Y93=0,"",ROUNDUP(Y93/H93,0)*0.01898),"")</f>
        <v>0.11388000000000001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48.947407407407411</v>
      </c>
      <c r="BN93" s="64">
        <f>IFERROR(Y93*I93/H93,"0")</f>
        <v>51.713999999999992</v>
      </c>
      <c r="BO93" s="64">
        <f>IFERROR(1/J93*(X93/H93),"0")</f>
        <v>8.8734567901234573E-2</v>
      </c>
      <c r="BP93" s="64">
        <f>IFERROR(1/J93*(Y93/H93),"0")</f>
        <v>9.375E-2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133</v>
      </c>
      <c r="Y95" s="550">
        <f>IFERROR(IF(X95="",0,CEILING((X95/$H95),1)*$H95),"")</f>
        <v>135</v>
      </c>
      <c r="Z95" s="36">
        <f>IFERROR(IF(Y95=0,"",ROUNDUP(Y95/H95,0)*0.00651),"")</f>
        <v>0.32550000000000001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145.41333333333333</v>
      </c>
      <c r="BN95" s="64">
        <f>IFERROR(Y95*I95/H95,"0")</f>
        <v>147.6</v>
      </c>
      <c r="BO95" s="64">
        <f>IFERROR(1/J95*(X95/H95),"0")</f>
        <v>0.27065527065527067</v>
      </c>
      <c r="BP95" s="64">
        <f>IFERROR(1/J95*(Y95/H95),"0")</f>
        <v>0.27472527472527475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54.938271604938272</v>
      </c>
      <c r="Y97" s="551">
        <f>IFERROR(Y93/H93,"0")+IFERROR(Y94/H94,"0")+IFERROR(Y95/H95,"0")+IFERROR(Y96/H96,"0")</f>
        <v>56</v>
      </c>
      <c r="Z97" s="551">
        <f>IFERROR(IF(Z93="",0,Z93),"0")+IFERROR(IF(Z94="",0,Z94),"0")+IFERROR(IF(Z95="",0,Z95),"0")+IFERROR(IF(Z96="",0,Z96),"0")</f>
        <v>0.43937999999999999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179</v>
      </c>
      <c r="Y98" s="551">
        <f>IFERROR(SUM(Y93:Y96),"0")</f>
        <v>183.6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19</v>
      </c>
      <c r="Y108" s="550">
        <f>IFERROR(IF(X108="",0,CEILING((X108/$H108),1)*$H108),"")</f>
        <v>21.6</v>
      </c>
      <c r="Z108" s="36">
        <f>IFERROR(IF(Y108=0,"",ROUNDUP(Y108/H108,0)*0.01898),"")</f>
        <v>3.7960000000000001E-2</v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19.765277777777776</v>
      </c>
      <c r="BN108" s="64">
        <f>IFERROR(Y108*I108/H108,"0")</f>
        <v>22.47</v>
      </c>
      <c r="BO108" s="64">
        <f>IFERROR(1/J108*(X108/H108),"0")</f>
        <v>2.7488425925925923E-2</v>
      </c>
      <c r="BP108" s="64">
        <f>IFERROR(1/J108*(Y108/H108),"0")</f>
        <v>3.125E-2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17</v>
      </c>
      <c r="Y110" s="550">
        <f>IFERROR(IF(X110="",0,CEILING((X110/$H110),1)*$H110),"")</f>
        <v>19.2</v>
      </c>
      <c r="Z110" s="36">
        <f>IFERROR(IF(Y110=0,"",ROUNDUP(Y110/H110,0)*0.00651),"")</f>
        <v>5.2080000000000001E-2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18.275000000000002</v>
      </c>
      <c r="BN110" s="64">
        <f>IFERROR(Y110*I110/H110,"0")</f>
        <v>20.64</v>
      </c>
      <c r="BO110" s="64">
        <f>IFERROR(1/J110*(X110/H110),"0")</f>
        <v>3.8919413919413927E-2</v>
      </c>
      <c r="BP110" s="64">
        <f>IFERROR(1/J110*(Y110/H110),"0")</f>
        <v>4.3956043956043959E-2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8.8425925925925934</v>
      </c>
      <c r="Y111" s="551">
        <f>IFERROR(Y108/H108,"0")+IFERROR(Y109/H109,"0")+IFERROR(Y110/H110,"0")</f>
        <v>10</v>
      </c>
      <c r="Z111" s="551">
        <f>IFERROR(IF(Z108="",0,Z108),"0")+IFERROR(IF(Z109="",0,Z109),"0")+IFERROR(IF(Z110="",0,Z110),"0")</f>
        <v>9.0040000000000009E-2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36</v>
      </c>
      <c r="Y112" s="551">
        <f>IFERROR(SUM(Y108:Y110),"0")</f>
        <v>40.799999999999997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11</v>
      </c>
      <c r="Y114" s="550">
        <f>IFERROR(IF(X114="",0,CEILING((X114/$H114),1)*$H114),"")</f>
        <v>16.2</v>
      </c>
      <c r="Z114" s="36">
        <f>IFERROR(IF(Y114=0,"",ROUNDUP(Y114/H114,0)*0.01898),"")</f>
        <v>3.7960000000000001E-2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11.696666666666667</v>
      </c>
      <c r="BN114" s="64">
        <f>IFERROR(Y114*I114/H114,"0")</f>
        <v>17.225999999999999</v>
      </c>
      <c r="BO114" s="64">
        <f>IFERROR(1/J114*(X114/H114),"0")</f>
        <v>2.1219135802469136E-2</v>
      </c>
      <c r="BP114" s="64">
        <f>IFERROR(1/J114*(Y114/H114),"0")</f>
        <v>3.125E-2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49</v>
      </c>
      <c r="Y116" s="550">
        <f>IFERROR(IF(X116="",0,CEILING((X116/$H116),1)*$H116),"")</f>
        <v>51.300000000000004</v>
      </c>
      <c r="Z116" s="36">
        <f>IFERROR(IF(Y116=0,"",ROUNDUP(Y116/H116,0)*0.00651),"")</f>
        <v>0.12369000000000001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53.573333333333331</v>
      </c>
      <c r="BN116" s="64">
        <f>IFERROR(Y116*I116/H116,"0")</f>
        <v>56.088000000000001</v>
      </c>
      <c r="BO116" s="64">
        <f>IFERROR(1/J116*(X116/H116),"0")</f>
        <v>9.9715099715099703E-2</v>
      </c>
      <c r="BP116" s="64">
        <f>IFERROR(1/J116*(Y116/H116),"0")</f>
        <v>0.1043956043956044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19.506172839506171</v>
      </c>
      <c r="Y118" s="551">
        <f>IFERROR(Y114/H114,"0")+IFERROR(Y115/H115,"0")+IFERROR(Y116/H116,"0")+IFERROR(Y117/H117,"0")</f>
        <v>21</v>
      </c>
      <c r="Z118" s="551">
        <f>IFERROR(IF(Z114="",0,Z114),"0")+IFERROR(IF(Z115="",0,Z115),"0")+IFERROR(IF(Z116="",0,Z116),"0")+IFERROR(IF(Z117="",0,Z117),"0")</f>
        <v>0.16165000000000002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60</v>
      </c>
      <c r="Y119" s="551">
        <f>IFERROR(SUM(Y114:Y117),"0")</f>
        <v>67.5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62</v>
      </c>
      <c r="Y159" s="550">
        <f t="shared" ref="Y159:Y167" si="11">IFERROR(IF(X159="",0,CEILING((X159/$H159),1)*$H159),"")</f>
        <v>63</v>
      </c>
      <c r="Z159" s="36">
        <f>IFERROR(IF(Y159=0,"",ROUNDUP(Y159/H159,0)*0.00902),"")</f>
        <v>0.1353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65.98571428571428</v>
      </c>
      <c r="BN159" s="64">
        <f t="shared" ref="BN159:BN167" si="13">IFERROR(Y159*I159/H159,"0")</f>
        <v>67.049999999999983</v>
      </c>
      <c r="BO159" s="64">
        <f t="shared" ref="BO159:BO167" si="14">IFERROR(1/J159*(X159/H159),"0")</f>
        <v>0.11183261183261183</v>
      </c>
      <c r="BP159" s="64">
        <f t="shared" ref="BP159:BP167" si="15">IFERROR(1/J159*(Y159/H159),"0")</f>
        <v>0.11363636363636365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12</v>
      </c>
      <c r="Y162" s="550">
        <f t="shared" si="11"/>
        <v>12.600000000000001</v>
      </c>
      <c r="Z162" s="36">
        <f>IFERROR(IF(Y162=0,"",ROUNDUP(Y162/H162,0)*0.00502),"")</f>
        <v>3.0120000000000001E-2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12.742857142857142</v>
      </c>
      <c r="BN162" s="64">
        <f t="shared" si="13"/>
        <v>13.38</v>
      </c>
      <c r="BO162" s="64">
        <f t="shared" si="14"/>
        <v>2.4420024420024423E-2</v>
      </c>
      <c r="BP162" s="64">
        <f t="shared" si="15"/>
        <v>2.5641025641025644E-2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19</v>
      </c>
      <c r="Y165" s="550">
        <f t="shared" si="11"/>
        <v>21</v>
      </c>
      <c r="Z165" s="36">
        <f>IFERROR(IF(Y165=0,"",ROUNDUP(Y165/H165,0)*0.00502),"")</f>
        <v>5.0200000000000002E-2</v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19.904761904761905</v>
      </c>
      <c r="BN165" s="64">
        <f t="shared" si="13"/>
        <v>22</v>
      </c>
      <c r="BO165" s="64">
        <f t="shared" si="14"/>
        <v>3.8665038665038669E-2</v>
      </c>
      <c r="BP165" s="64">
        <f t="shared" si="15"/>
        <v>4.2735042735042736E-2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29.523809523809522</v>
      </c>
      <c r="Y168" s="551">
        <f>IFERROR(Y159/H159,"0")+IFERROR(Y160/H160,"0")+IFERROR(Y161/H161,"0")+IFERROR(Y162/H162,"0")+IFERROR(Y163/H163,"0")+IFERROR(Y164/H164,"0")+IFERROR(Y165/H165,"0")+IFERROR(Y166/H166,"0")+IFERROR(Y167/H167,"0")</f>
        <v>31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0.21562000000000001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93</v>
      </c>
      <c r="Y169" s="551">
        <f>IFERROR(SUM(Y159:Y167),"0")</f>
        <v>96.6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9</v>
      </c>
      <c r="Y193" s="550">
        <f t="shared" si="16"/>
        <v>10.8</v>
      </c>
      <c r="Z193" s="36">
        <f>IFERROR(IF(Y193=0,"",ROUNDUP(Y193/H193,0)*0.00902),"")</f>
        <v>1.804E-2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9.35</v>
      </c>
      <c r="BN193" s="64">
        <f t="shared" si="18"/>
        <v>11.22</v>
      </c>
      <c r="BO193" s="64">
        <f t="shared" si="19"/>
        <v>1.2626262626262626E-2</v>
      </c>
      <c r="BP193" s="64">
        <f t="shared" si="20"/>
        <v>1.5151515151515152E-2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3</v>
      </c>
      <c r="Y199" s="550">
        <f t="shared" si="16"/>
        <v>3.6</v>
      </c>
      <c r="Z199" s="36">
        <f>IFERROR(IF(Y199=0,"",ROUNDUP(Y199/H199,0)*0.00502),"")</f>
        <v>1.004E-2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3.1666666666666661</v>
      </c>
      <c r="BN199" s="64">
        <f t="shared" si="18"/>
        <v>3.8</v>
      </c>
      <c r="BO199" s="64">
        <f t="shared" si="19"/>
        <v>7.1225071225071226E-3</v>
      </c>
      <c r="BP199" s="64">
        <f t="shared" si="20"/>
        <v>8.5470085470085479E-3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3.333333333333333</v>
      </c>
      <c r="Y200" s="551">
        <f>IFERROR(Y192/H192,"0")+IFERROR(Y193/H193,"0")+IFERROR(Y194/H194,"0")+IFERROR(Y195/H195,"0")+IFERROR(Y196/H196,"0")+IFERROR(Y197/H197,"0")+IFERROR(Y198/H198,"0")+IFERROR(Y199/H199,"0")</f>
        <v>4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2.8080000000000001E-2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12</v>
      </c>
      <c r="Y201" s="551">
        <f>IFERROR(SUM(Y192:Y199),"0")</f>
        <v>14.4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8</v>
      </c>
      <c r="Y205" s="550">
        <f t="shared" si="21"/>
        <v>8.6999999999999993</v>
      </c>
      <c r="Z205" s="36">
        <f>IFERROR(IF(Y205=0,"",ROUNDUP(Y205/H205,0)*0.01898),"")</f>
        <v>1.898E-2</v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8.4772413793103443</v>
      </c>
      <c r="BN205" s="64">
        <f t="shared" si="23"/>
        <v>9.2189999999999994</v>
      </c>
      <c r="BO205" s="64">
        <f t="shared" si="24"/>
        <v>1.4367816091954025E-2</v>
      </c>
      <c r="BP205" s="64">
        <f t="shared" si="25"/>
        <v>1.5625E-2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55</v>
      </c>
      <c r="Y206" s="550">
        <f t="shared" si="21"/>
        <v>55.199999999999996</v>
      </c>
      <c r="Z206" s="36">
        <f t="shared" ref="Z206:Z211" si="26">IFERROR(IF(Y206=0,"",ROUNDUP(Y206/H206,0)*0.00651),"")</f>
        <v>0.14973</v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61.1875</v>
      </c>
      <c r="BN206" s="64">
        <f t="shared" si="23"/>
        <v>61.41</v>
      </c>
      <c r="BO206" s="64">
        <f t="shared" si="24"/>
        <v>0.12591575091575094</v>
      </c>
      <c r="BP206" s="64">
        <f t="shared" si="25"/>
        <v>0.1263736263736264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47</v>
      </c>
      <c r="Y208" s="550">
        <f t="shared" si="21"/>
        <v>48</v>
      </c>
      <c r="Z208" s="36">
        <f t="shared" si="26"/>
        <v>0.13020000000000001</v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51.935000000000002</v>
      </c>
      <c r="BN208" s="64">
        <f t="shared" si="23"/>
        <v>53.040000000000006</v>
      </c>
      <c r="BO208" s="64">
        <f t="shared" si="24"/>
        <v>0.10760073260073262</v>
      </c>
      <c r="BP208" s="64">
        <f t="shared" si="25"/>
        <v>0.1098901098901099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4</v>
      </c>
      <c r="Y209" s="550">
        <f t="shared" si="21"/>
        <v>4.8</v>
      </c>
      <c r="Z209" s="36">
        <f t="shared" si="26"/>
        <v>1.302E-2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4.4200000000000008</v>
      </c>
      <c r="BN209" s="64">
        <f t="shared" si="23"/>
        <v>5.3040000000000003</v>
      </c>
      <c r="BO209" s="64">
        <f t="shared" si="24"/>
        <v>9.1575091575091579E-3</v>
      </c>
      <c r="BP209" s="64">
        <f t="shared" si="25"/>
        <v>1.098901098901099E-2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39</v>
      </c>
      <c r="Y210" s="550">
        <f t="shared" si="21"/>
        <v>40.799999999999997</v>
      </c>
      <c r="Z210" s="36">
        <f t="shared" si="26"/>
        <v>0.11067</v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43.095000000000006</v>
      </c>
      <c r="BN210" s="64">
        <f t="shared" si="23"/>
        <v>45.084000000000003</v>
      </c>
      <c r="BO210" s="64">
        <f t="shared" si="24"/>
        <v>8.9285714285714288E-2</v>
      </c>
      <c r="BP210" s="64">
        <f t="shared" si="25"/>
        <v>9.3406593406593408E-2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61.336206896551722</v>
      </c>
      <c r="Y212" s="551">
        <f>IFERROR(Y203/H203,"0")+IFERROR(Y204/H204,"0")+IFERROR(Y205/H205,"0")+IFERROR(Y206/H206,"0")+IFERROR(Y207/H207,"0")+IFERROR(Y208/H208,"0")+IFERROR(Y209/H209,"0")+IFERROR(Y210/H210,"0")+IFERROR(Y211/H211,"0")</f>
        <v>63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0.42259999999999998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153</v>
      </c>
      <c r="Y213" s="551">
        <f>IFERROR(SUM(Y203:Y211),"0")</f>
        <v>157.5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33</v>
      </c>
      <c r="Y215" s="550">
        <f>IFERROR(IF(X215="",0,CEILING((X215/$H215),1)*$H215),"")</f>
        <v>33.6</v>
      </c>
      <c r="Z215" s="36">
        <f>IFERROR(IF(Y215=0,"",ROUNDUP(Y215/H215,0)*0.00651),"")</f>
        <v>9.1139999999999999E-2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36.465000000000003</v>
      </c>
      <c r="BN215" s="64">
        <f>IFERROR(Y215*I215/H215,"0")</f>
        <v>37.128000000000007</v>
      </c>
      <c r="BO215" s="64">
        <f>IFERROR(1/J215*(X215/H215),"0")</f>
        <v>7.5549450549450559E-2</v>
      </c>
      <c r="BP215" s="64">
        <f>IFERROR(1/J215*(Y215/H215),"0")</f>
        <v>7.6923076923076941E-2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13.75</v>
      </c>
      <c r="Y217" s="551">
        <f>IFERROR(Y215/H215,"0")+IFERROR(Y216/H216,"0")</f>
        <v>14.000000000000002</v>
      </c>
      <c r="Z217" s="551">
        <f>IFERROR(IF(Z215="",0,Z215),"0")+IFERROR(IF(Z216="",0,Z216),"0")</f>
        <v>9.1139999999999999E-2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33</v>
      </c>
      <c r="Y218" s="551">
        <f>IFERROR(SUM(Y215:Y216),"0")</f>
        <v>33.6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47</v>
      </c>
      <c r="Y268" s="550">
        <f>IFERROR(IF(X268="",0,CEILING((X268/$H268),1)*$H268),"")</f>
        <v>48</v>
      </c>
      <c r="Z268" s="36">
        <f>IFERROR(IF(Y268=0,"",ROUNDUP(Y268/H268,0)*0.00651),"")</f>
        <v>0.13020000000000001</v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51.935000000000002</v>
      </c>
      <c r="BN268" s="64">
        <f>IFERROR(Y268*I268/H268,"0")</f>
        <v>53.040000000000006</v>
      </c>
      <c r="BO268" s="64">
        <f>IFERROR(1/J268*(X268/H268),"0")</f>
        <v>0.10760073260073262</v>
      </c>
      <c r="BP268" s="64">
        <f>IFERROR(1/J268*(Y268/H268),"0")</f>
        <v>0.1098901098901099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54</v>
      </c>
      <c r="Y269" s="550">
        <f>IFERROR(IF(X269="",0,CEILING((X269/$H269),1)*$H269),"")</f>
        <v>55.199999999999996</v>
      </c>
      <c r="Z269" s="36">
        <f>IFERROR(IF(Y269=0,"",ROUNDUP(Y269/H269,0)*0.00651),"")</f>
        <v>0.14973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58.05</v>
      </c>
      <c r="BN269" s="64">
        <f>IFERROR(Y269*I269/H269,"0")</f>
        <v>59.34</v>
      </c>
      <c r="BO269" s="64">
        <f>IFERROR(1/J269*(X269/H269),"0")</f>
        <v>0.12362637362637363</v>
      </c>
      <c r="BP269" s="64">
        <f>IFERROR(1/J269*(Y269/H269),"0")</f>
        <v>0.1263736263736264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42.083333333333336</v>
      </c>
      <c r="Y270" s="551">
        <f>IFERROR(Y267/H267,"0")+IFERROR(Y268/H268,"0")+IFERROR(Y269/H269,"0")</f>
        <v>43</v>
      </c>
      <c r="Z270" s="551">
        <f>IFERROR(IF(Z267="",0,Z267),"0")+IFERROR(IF(Z268="",0,Z268),"0")+IFERROR(IF(Z269="",0,Z269),"0")</f>
        <v>0.27993000000000001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101</v>
      </c>
      <c r="Y271" s="551">
        <f>IFERROR(SUM(Y267:Y269),"0")</f>
        <v>103.19999999999999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2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2.3176470588235296</v>
      </c>
      <c r="BN322" s="64">
        <f>IFERROR(Y322*I322/H322,"0")</f>
        <v>2.9550000000000001</v>
      </c>
      <c r="BO322" s="64">
        <f>IFERROR(1/J322*(X322/H322),"0")</f>
        <v>4.3094160741219576E-3</v>
      </c>
      <c r="BP322" s="64">
        <f>IFERROR(1/J322*(Y322/H322),"0")</f>
        <v>5.4945054945054949E-3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5</v>
      </c>
      <c r="Y323" s="550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5.6470588235294112</v>
      </c>
      <c r="BN323" s="64">
        <f>IFERROR(Y323*I323/H323,"0")</f>
        <v>5.76</v>
      </c>
      <c r="BO323" s="64">
        <f>IFERROR(1/J323*(X323/H323),"0")</f>
        <v>1.0773540185304893E-2</v>
      </c>
      <c r="BP323" s="64">
        <f>IFERROR(1/J323*(Y323/H323),"0")</f>
        <v>1.098901098901099E-2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2.7450980392156863</v>
      </c>
      <c r="Y324" s="551">
        <f>IFERROR(Y320/H320,"0")+IFERROR(Y321/H321,"0")+IFERROR(Y322/H322,"0")+IFERROR(Y323/H323,"0")</f>
        <v>3</v>
      </c>
      <c r="Z324" s="551">
        <f>IFERROR(IF(Z320="",0,Z320),"0")+IFERROR(IF(Z321="",0,Z321),"0")+IFERROR(IF(Z322="",0,Z322),"0")+IFERROR(IF(Z323="",0,Z323),"0")</f>
        <v>1.9529999999999999E-2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7</v>
      </c>
      <c r="Y325" s="551">
        <f>IFERROR(SUM(Y320:Y323),"0")</f>
        <v>7.6499999999999995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524</v>
      </c>
      <c r="Y342" s="550">
        <f t="shared" ref="Y342:Y348" si="38">IFERROR(IF(X342="",0,CEILING((X342/$H342),1)*$H342),"")</f>
        <v>525</v>
      </c>
      <c r="Z342" s="36">
        <f>IFERROR(IF(Y342=0,"",ROUNDUP(Y342/H342,0)*0.02175),"")</f>
        <v>0.76124999999999998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540.76800000000003</v>
      </c>
      <c r="BN342" s="64">
        <f t="shared" ref="BN342:BN348" si="40">IFERROR(Y342*I342/H342,"0")</f>
        <v>541.79999999999995</v>
      </c>
      <c r="BO342" s="64">
        <f t="shared" ref="BO342:BO348" si="41">IFERROR(1/J342*(X342/H342),"0")</f>
        <v>0.72777777777777763</v>
      </c>
      <c r="BP342" s="64">
        <f t="shared" ref="BP342:BP348" si="42">IFERROR(1/J342*(Y342/H342),"0")</f>
        <v>0.72916666666666663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0</v>
      </c>
      <c r="Y343" s="550">
        <f t="shared" si="38"/>
        <v>0</v>
      </c>
      <c r="Z343" s="36" t="str">
        <f>IFERROR(IF(Y343=0,"",ROUNDUP(Y343/H343,0)*0.02175),"")</f>
        <v/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0</v>
      </c>
      <c r="BN343" s="64">
        <f t="shared" si="40"/>
        <v>0</v>
      </c>
      <c r="BO343" s="64">
        <f t="shared" si="41"/>
        <v>0</v>
      </c>
      <c r="BP343" s="64">
        <f t="shared" si="42"/>
        <v>0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34.93333333333333</v>
      </c>
      <c r="Y349" s="551">
        <f>IFERROR(Y342/H342,"0")+IFERROR(Y343/H343,"0")+IFERROR(Y344/H344,"0")+IFERROR(Y345/H345,"0")+IFERROR(Y346/H346,"0")+IFERROR(Y347/H347,"0")+IFERROR(Y348/H348,"0")</f>
        <v>35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0.76124999999999998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524</v>
      </c>
      <c r="Y350" s="551">
        <f>IFERROR(SUM(Y342:Y348),"0")</f>
        <v>525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513</v>
      </c>
      <c r="Y352" s="550">
        <f>IFERROR(IF(X352="",0,CEILING((X352/$H352),1)*$H352),"")</f>
        <v>525</v>
      </c>
      <c r="Z352" s="36">
        <f>IFERROR(IF(Y352=0,"",ROUNDUP(Y352/H352,0)*0.02175),"")</f>
        <v>0.76124999999999998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529.41599999999994</v>
      </c>
      <c r="BN352" s="64">
        <f>IFERROR(Y352*I352/H352,"0")</f>
        <v>541.79999999999995</v>
      </c>
      <c r="BO352" s="64">
        <f>IFERROR(1/J352*(X352/H352),"0")</f>
        <v>0.71250000000000002</v>
      </c>
      <c r="BP352" s="64">
        <f>IFERROR(1/J352*(Y352/H352),"0")</f>
        <v>0.72916666666666663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34.200000000000003</v>
      </c>
      <c r="Y354" s="551">
        <f>IFERROR(Y352/H352,"0")+IFERROR(Y353/H353,"0")</f>
        <v>35</v>
      </c>
      <c r="Z354" s="551">
        <f>IFERROR(IF(Z352="",0,Z352),"0")+IFERROR(IF(Z353="",0,Z353),"0")</f>
        <v>0.76124999999999998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513</v>
      </c>
      <c r="Y355" s="551">
        <f>IFERROR(SUM(Y352:Y353),"0")</f>
        <v>525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36</v>
      </c>
      <c r="Y362" s="550">
        <f>IFERROR(IF(X362="",0,CEILING((X362/$H362),1)*$H362),"")</f>
        <v>36</v>
      </c>
      <c r="Z362" s="36">
        <f>IFERROR(IF(Y362=0,"",ROUNDUP(Y362/H362,0)*0.01898),"")</f>
        <v>7.5920000000000001E-2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38.076000000000001</v>
      </c>
      <c r="BN362" s="64">
        <f>IFERROR(Y362*I362/H362,"0")</f>
        <v>38.076000000000001</v>
      </c>
      <c r="BO362" s="64">
        <f>IFERROR(1/J362*(X362/H362),"0")</f>
        <v>6.25E-2</v>
      </c>
      <c r="BP362" s="64">
        <f>IFERROR(1/J362*(Y362/H362),"0")</f>
        <v>6.25E-2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4</v>
      </c>
      <c r="Y363" s="551">
        <f>IFERROR(Y362/H362,"0")</f>
        <v>4</v>
      </c>
      <c r="Z363" s="551">
        <f>IFERROR(IF(Z362="",0,Z362),"0")</f>
        <v>7.5920000000000001E-2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36</v>
      </c>
      <c r="Y364" s="551">
        <f>IFERROR(SUM(Y362:Y362),"0")</f>
        <v>36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13</v>
      </c>
      <c r="Y367" s="550">
        <f>IFERROR(IF(X367="",0,CEILING((X367/$H367),1)*$H367),"")</f>
        <v>21.6</v>
      </c>
      <c r="Z367" s="36">
        <f>IFERROR(IF(Y367=0,"",ROUNDUP(Y367/H367,0)*0.01898),"")</f>
        <v>3.7960000000000001E-2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13.52361111111111</v>
      </c>
      <c r="BN367" s="64">
        <f>IFERROR(Y367*I367/H367,"0")</f>
        <v>22.47</v>
      </c>
      <c r="BO367" s="64">
        <f>IFERROR(1/J367*(X367/H367),"0")</f>
        <v>1.8807870370370371E-2</v>
      </c>
      <c r="BP367" s="64">
        <f>IFERROR(1/J367*(Y367/H367),"0")</f>
        <v>3.125E-2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1.2037037037037037</v>
      </c>
      <c r="Y370" s="551">
        <f>IFERROR(Y367/H367,"0")+IFERROR(Y368/H368,"0")+IFERROR(Y369/H369,"0")</f>
        <v>2</v>
      </c>
      <c r="Z370" s="551">
        <f>IFERROR(IF(Z367="",0,Z367),"0")+IFERROR(IF(Z368="",0,Z368),"0")+IFERROR(IF(Z369="",0,Z369),"0")</f>
        <v>3.7960000000000001E-2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13</v>
      </c>
      <c r="Y371" s="551">
        <f>IFERROR(SUM(Y367:Y369),"0")</f>
        <v>21.6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3</v>
      </c>
      <c r="Y419" s="550">
        <f>IFERROR(IF(X419="",0,CEILING((X419/$H419),1)*$H419),"")</f>
        <v>3.5999999999999996</v>
      </c>
      <c r="Z419" s="36">
        <f>IFERROR(IF(Y419=0,"",ROUNDUP(Y419/H419,0)*0.00651),"")</f>
        <v>1.9529999999999999E-2</v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5.2500000000000009</v>
      </c>
      <c r="BN419" s="64">
        <f>IFERROR(Y419*I419/H419,"0")</f>
        <v>6.3</v>
      </c>
      <c r="BO419" s="64">
        <f>IFERROR(1/J419*(X419/H419),"0")</f>
        <v>1.3736263736263738E-2</v>
      </c>
      <c r="BP419" s="64">
        <f>IFERROR(1/J419*(Y419/H419),"0")</f>
        <v>1.6483516483516484E-2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2.5</v>
      </c>
      <c r="Y420" s="551">
        <f>IFERROR(Y419/H419,"0")</f>
        <v>3</v>
      </c>
      <c r="Z420" s="551">
        <f>IFERROR(IF(Z419="",0,Z419),"0")</f>
        <v>1.9529999999999999E-2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3</v>
      </c>
      <c r="Y421" s="551">
        <f>IFERROR(SUM(Y419:Y419),"0")</f>
        <v>3.5999999999999996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31</v>
      </c>
      <c r="Y430" s="550">
        <f t="shared" ref="Y430:Y442" si="49">IFERROR(IF(X430="",0,CEILING((X430/$H430),1)*$H430),"")</f>
        <v>31.68</v>
      </c>
      <c r="Z430" s="36">
        <f t="shared" ref="Z430:Z436" si="50">IFERROR(IF(Y430=0,"",ROUNDUP(Y430/H430,0)*0.01196),"")</f>
        <v>7.1760000000000004E-2</v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33.11363636363636</v>
      </c>
      <c r="BN430" s="64">
        <f t="shared" ref="BN430:BN442" si="52">IFERROR(Y430*I430/H430,"0")</f>
        <v>33.839999999999996</v>
      </c>
      <c r="BO430" s="64">
        <f t="shared" ref="BO430:BO442" si="53">IFERROR(1/J430*(X430/H430),"0")</f>
        <v>5.6453962703962704E-2</v>
      </c>
      <c r="BP430" s="64">
        <f t="shared" ref="BP430:BP442" si="54">IFERROR(1/J430*(Y430/H430),"0")</f>
        <v>5.7692307692307696E-2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18</v>
      </c>
      <c r="Y431" s="550">
        <f t="shared" si="49"/>
        <v>21.12</v>
      </c>
      <c r="Z431" s="36">
        <f t="shared" si="50"/>
        <v>4.7840000000000001E-2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19.227272727272727</v>
      </c>
      <c r="BN431" s="64">
        <f t="shared" si="52"/>
        <v>22.56</v>
      </c>
      <c r="BO431" s="64">
        <f t="shared" si="53"/>
        <v>3.277972027972028E-2</v>
      </c>
      <c r="BP431" s="64">
        <f t="shared" si="54"/>
        <v>3.8461538461538464E-2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22</v>
      </c>
      <c r="Y432" s="550">
        <f t="shared" si="49"/>
        <v>26.400000000000002</v>
      </c>
      <c r="Z432" s="36">
        <f t="shared" si="50"/>
        <v>5.9799999999999999E-2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23.5</v>
      </c>
      <c r="BN432" s="64">
        <f t="shared" si="52"/>
        <v>28.200000000000003</v>
      </c>
      <c r="BO432" s="64">
        <f t="shared" si="53"/>
        <v>4.0064102564102561E-2</v>
      </c>
      <c r="BP432" s="64">
        <f t="shared" si="54"/>
        <v>4.807692307692308E-2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51</v>
      </c>
      <c r="Y435" s="550">
        <f t="shared" si="49"/>
        <v>52.800000000000004</v>
      </c>
      <c r="Z435" s="36">
        <f t="shared" si="50"/>
        <v>0.1196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54.47727272727272</v>
      </c>
      <c r="BN435" s="64">
        <f t="shared" si="52"/>
        <v>56.400000000000006</v>
      </c>
      <c r="BO435" s="64">
        <f t="shared" si="53"/>
        <v>9.2875874125874128E-2</v>
      </c>
      <c r="BP435" s="64">
        <f t="shared" si="54"/>
        <v>9.6153846153846159E-2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23.106060606060602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25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0.29899999999999999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122</v>
      </c>
      <c r="Y444" s="551">
        <f>IFERROR(SUM(Y430:Y442),"0")</f>
        <v>132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138</v>
      </c>
      <c r="Y446" s="550">
        <f>IFERROR(IF(X446="",0,CEILING((X446/$H446),1)*$H446),"")</f>
        <v>142.56</v>
      </c>
      <c r="Z446" s="36">
        <f>IFERROR(IF(Y446=0,"",ROUNDUP(Y446/H446,0)*0.01196),"")</f>
        <v>0.32291999999999998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147.40909090909088</v>
      </c>
      <c r="BN446" s="64">
        <f>IFERROR(Y446*I446/H446,"0")</f>
        <v>152.27999999999997</v>
      </c>
      <c r="BO446" s="64">
        <f>IFERROR(1/J446*(X446/H446),"0")</f>
        <v>0.2513111888111888</v>
      </c>
      <c r="BP446" s="64">
        <f>IFERROR(1/J446*(Y446/H446),"0")</f>
        <v>0.25961538461538464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26.136363636363637</v>
      </c>
      <c r="Y449" s="551">
        <f>IFERROR(Y446/H446,"0")+IFERROR(Y447/H447,"0")+IFERROR(Y448/H448,"0")</f>
        <v>27</v>
      </c>
      <c r="Z449" s="551">
        <f>IFERROR(IF(Z446="",0,Z446),"0")+IFERROR(IF(Z447="",0,Z447),"0")+IFERROR(IF(Z448="",0,Z448),"0")</f>
        <v>0.32291999999999998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138</v>
      </c>
      <c r="Y450" s="551">
        <f>IFERROR(SUM(Y446:Y448),"0")</f>
        <v>142.56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79</v>
      </c>
      <c r="Y452" s="550">
        <f t="shared" ref="Y452:Y457" si="55">IFERROR(IF(X452="",0,CEILING((X452/$H452),1)*$H452),"")</f>
        <v>79.2</v>
      </c>
      <c r="Z452" s="36">
        <f>IFERROR(IF(Y452=0,"",ROUNDUP(Y452/H452,0)*0.01196),"")</f>
        <v>0.1794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84.386363636363626</v>
      </c>
      <c r="BN452" s="64">
        <f t="shared" ref="BN452:BN457" si="57">IFERROR(Y452*I452/H452,"0")</f>
        <v>84.6</v>
      </c>
      <c r="BO452" s="64">
        <f t="shared" ref="BO452:BO457" si="58">IFERROR(1/J452*(X452/H452),"0")</f>
        <v>0.14386655011655011</v>
      </c>
      <c r="BP452" s="64">
        <f t="shared" ref="BP452:BP457" si="59">IFERROR(1/J452*(Y452/H452),"0")</f>
        <v>0.14423076923076925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39</v>
      </c>
      <c r="Y453" s="550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41.659090909090907</v>
      </c>
      <c r="BN453" s="64">
        <f t="shared" si="57"/>
        <v>45.12</v>
      </c>
      <c r="BO453" s="64">
        <f t="shared" si="58"/>
        <v>7.1022727272727265E-2</v>
      </c>
      <c r="BP453" s="64">
        <f t="shared" si="59"/>
        <v>7.6923076923076927E-2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32</v>
      </c>
      <c r="Y454" s="550">
        <f t="shared" si="55"/>
        <v>36.96</v>
      </c>
      <c r="Z454" s="36">
        <f>IFERROR(IF(Y454=0,"",ROUNDUP(Y454/H454,0)*0.01196),"")</f>
        <v>8.3720000000000003E-2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34.18181818181818</v>
      </c>
      <c r="BN454" s="64">
        <f t="shared" si="57"/>
        <v>39.479999999999997</v>
      </c>
      <c r="BO454" s="64">
        <f t="shared" si="58"/>
        <v>5.8275058275058279E-2</v>
      </c>
      <c r="BP454" s="64">
        <f t="shared" si="59"/>
        <v>6.7307692307692318E-2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28.409090909090907</v>
      </c>
      <c r="Y458" s="551">
        <f>IFERROR(Y452/H452,"0")+IFERROR(Y453/H453,"0")+IFERROR(Y454/H454,"0")+IFERROR(Y455/H455,"0")+IFERROR(Y456/H456,"0")+IFERROR(Y457/H457,"0")</f>
        <v>30</v>
      </c>
      <c r="Z458" s="551">
        <f>IFERROR(IF(Z452="",0,Z452),"0")+IFERROR(IF(Z453="",0,Z453),"0")+IFERROR(IF(Z454="",0,Z454),"0")+IFERROR(IF(Z455="",0,Z455),"0")+IFERROR(IF(Z456="",0,Z456),"0")+IFERROR(IF(Z457="",0,Z457),"0")</f>
        <v>0.35880000000000001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150</v>
      </c>
      <c r="Y459" s="551">
        <f>IFERROR(SUM(Y452:Y457),"0")</f>
        <v>158.4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8</v>
      </c>
      <c r="Y487" s="550">
        <f>IFERROR(IF(X487="",0,CEILING((X487/$H487),1)*$H487),"")</f>
        <v>9</v>
      </c>
      <c r="Z487" s="36">
        <f>IFERROR(IF(Y487=0,"",ROUNDUP(Y487/H487,0)*0.01898),"")</f>
        <v>1.898E-2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8.461333333333334</v>
      </c>
      <c r="BN487" s="64">
        <f>IFERROR(Y487*I487/H487,"0")</f>
        <v>9.5190000000000001</v>
      </c>
      <c r="BO487" s="64">
        <f>IFERROR(1/J487*(X487/H487),"0")</f>
        <v>1.3888888888888888E-2</v>
      </c>
      <c r="BP487" s="64">
        <f>IFERROR(1/J487*(Y487/H487),"0")</f>
        <v>1.5625E-2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0.88888888888888884</v>
      </c>
      <c r="Y489" s="551">
        <f>IFERROR(Y487/H487,"0")+IFERROR(Y488/H488,"0")</f>
        <v>1</v>
      </c>
      <c r="Z489" s="551">
        <f>IFERROR(IF(Z487="",0,Z487),"0")+IFERROR(IF(Z488="",0,Z488),"0")</f>
        <v>1.898E-2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8</v>
      </c>
      <c r="Y490" s="551">
        <f>IFERROR(SUM(Y487:Y488),"0")</f>
        <v>9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2323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2418.5099999999998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2454.031696348412</v>
      </c>
      <c r="Y502" s="551">
        <f>IFERROR(SUM(BN22:BN498),"0")</f>
        <v>2555.4679999999994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4</v>
      </c>
      <c r="Y503" s="38">
        <f>ROUNDUP(SUM(BP22:BP498),0)</f>
        <v>5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2554.031696348412</v>
      </c>
      <c r="Y504" s="551">
        <f>GrossWeightTotalR+PalletQtyTotalR*25</f>
        <v>2680.4679999999994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414.05906061352312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433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4.7156600000000006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18.5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142</v>
      </c>
      <c r="E511" s="46">
        <f>IFERROR(Y87*1,"0")+IFERROR(Y88*1,"0")+IFERROR(Y89*1,"0")+IFERROR(Y93*1,"0")+IFERROR(Y94*1,"0")+IFERROR(Y95*1,"0")+IFERROR(Y96*1,"0")</f>
        <v>183.6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108.30000000000001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96.6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205.49999999999997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103.19999999999999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7.6499999999999995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1086</v>
      </c>
      <c r="U511" s="46">
        <f>IFERROR(Y367*1,"0")+IFERROR(Y368*1,"0")+IFERROR(Y369*1,"0")+IFERROR(Y373*1,"0")+IFERROR(Y377*1,"0")+IFERROR(Y378*1,"0")+IFERROR(Y382*1,"0")</f>
        <v>21.6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3.5999999999999996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432.96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9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2025-09-12T08:03:45Z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