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7073F5DE-B076-41A3-AD19-DD9EBE605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1" l="1"/>
  <c r="S73" i="1"/>
  <c r="S17" i="1"/>
  <c r="S16" i="1"/>
  <c r="AI7" i="1" l="1"/>
  <c r="AI8" i="1"/>
  <c r="AI10" i="1"/>
  <c r="AI11" i="1"/>
  <c r="AI12" i="1"/>
  <c r="AI14" i="1"/>
  <c r="AI15" i="1"/>
  <c r="AI20" i="1"/>
  <c r="AI25" i="1"/>
  <c r="AI26" i="1"/>
  <c r="AI28" i="1"/>
  <c r="AI29" i="1"/>
  <c r="AI30" i="1"/>
  <c r="AI31" i="1"/>
  <c r="AI32" i="1"/>
  <c r="AI34" i="1"/>
  <c r="AI37" i="1"/>
  <c r="AI39" i="1"/>
  <c r="AI47" i="1"/>
  <c r="AI49" i="1"/>
  <c r="AI50" i="1"/>
  <c r="AI51" i="1"/>
  <c r="AI62" i="1"/>
  <c r="AI63" i="1"/>
  <c r="AI64" i="1"/>
  <c r="AI65" i="1"/>
  <c r="AI66" i="1"/>
  <c r="AI67" i="1"/>
  <c r="AI69" i="1"/>
  <c r="AI70" i="1"/>
  <c r="AI71" i="1"/>
  <c r="AI72" i="1"/>
  <c r="AI74" i="1"/>
  <c r="AI77" i="1"/>
  <c r="AI78" i="1"/>
  <c r="AI79" i="1"/>
  <c r="AI80" i="1"/>
  <c r="AI82" i="1"/>
  <c r="AI84" i="1"/>
  <c r="AI89" i="1"/>
  <c r="AI90" i="1"/>
  <c r="AI91" i="1"/>
  <c r="AI92" i="1"/>
  <c r="AI93" i="1"/>
  <c r="M7" i="1" l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S13" i="1" s="1"/>
  <c r="M14" i="1"/>
  <c r="R14" i="1" s="1"/>
  <c r="M15" i="1"/>
  <c r="R15" i="1" s="1"/>
  <c r="M16" i="1"/>
  <c r="R16" i="1" s="1"/>
  <c r="M17" i="1"/>
  <c r="R17" i="1" s="1"/>
  <c r="M18" i="1"/>
  <c r="R18" i="1" s="1"/>
  <c r="S18" i="1" s="1"/>
  <c r="M19" i="1"/>
  <c r="R19" i="1" s="1"/>
  <c r="S19" i="1" s="1"/>
  <c r="M20" i="1"/>
  <c r="R20" i="1" s="1"/>
  <c r="V20" i="1" s="1"/>
  <c r="M21" i="1"/>
  <c r="R21" i="1" s="1"/>
  <c r="M22" i="1"/>
  <c r="R22" i="1" s="1"/>
  <c r="S22" i="1" s="1"/>
  <c r="M23" i="1"/>
  <c r="R23" i="1" s="1"/>
  <c r="M24" i="1"/>
  <c r="R24" i="1" s="1"/>
  <c r="S24" i="1" s="1"/>
  <c r="M25" i="1"/>
  <c r="R25" i="1" s="1"/>
  <c r="V25" i="1" s="1"/>
  <c r="M26" i="1"/>
  <c r="R26" i="1" s="1"/>
  <c r="V26" i="1" s="1"/>
  <c r="M27" i="1"/>
  <c r="R27" i="1" s="1"/>
  <c r="S27" i="1" s="1"/>
  <c r="AI27" i="1" s="1"/>
  <c r="M28" i="1"/>
  <c r="R28" i="1" s="1"/>
  <c r="V28" i="1" s="1"/>
  <c r="M29" i="1"/>
  <c r="R29" i="1" s="1"/>
  <c r="V29" i="1" s="1"/>
  <c r="M30" i="1"/>
  <c r="R30" i="1" s="1"/>
  <c r="V30" i="1" s="1"/>
  <c r="M31" i="1"/>
  <c r="R31" i="1" s="1"/>
  <c r="V31" i="1" s="1"/>
  <c r="M32" i="1"/>
  <c r="R32" i="1" s="1"/>
  <c r="M33" i="1"/>
  <c r="R33" i="1" s="1"/>
  <c r="S33" i="1" s="1"/>
  <c r="AI33" i="1" s="1"/>
  <c r="M34" i="1"/>
  <c r="R34" i="1" s="1"/>
  <c r="M35" i="1"/>
  <c r="R35" i="1" s="1"/>
  <c r="S35" i="1" s="1"/>
  <c r="AI35" i="1" s="1"/>
  <c r="M36" i="1"/>
  <c r="R36" i="1" s="1"/>
  <c r="M37" i="1"/>
  <c r="R37" i="1" s="1"/>
  <c r="V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S46" i="1" s="1"/>
  <c r="M47" i="1"/>
  <c r="R47" i="1" s="1"/>
  <c r="V47" i="1" s="1"/>
  <c r="M48" i="1"/>
  <c r="R48" i="1" s="1"/>
  <c r="S48" i="1" s="1"/>
  <c r="M49" i="1"/>
  <c r="R49" i="1" s="1"/>
  <c r="V49" i="1" s="1"/>
  <c r="M50" i="1"/>
  <c r="R50" i="1" s="1"/>
  <c r="M51" i="1"/>
  <c r="R51" i="1" s="1"/>
  <c r="M52" i="1"/>
  <c r="R52" i="1" s="1"/>
  <c r="S52" i="1" s="1"/>
  <c r="M53" i="1"/>
  <c r="R53" i="1" s="1"/>
  <c r="S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V63" i="1" s="1"/>
  <c r="M64" i="1"/>
  <c r="R64" i="1" s="1"/>
  <c r="V64" i="1" s="1"/>
  <c r="M65" i="1"/>
  <c r="R65" i="1" s="1"/>
  <c r="V65" i="1" s="1"/>
  <c r="M66" i="1"/>
  <c r="R66" i="1" s="1"/>
  <c r="M67" i="1"/>
  <c r="R67" i="1" s="1"/>
  <c r="V67" i="1" s="1"/>
  <c r="M68" i="1"/>
  <c r="R68" i="1" s="1"/>
  <c r="M69" i="1"/>
  <c r="R69" i="1" s="1"/>
  <c r="M70" i="1"/>
  <c r="R70" i="1" s="1"/>
  <c r="M71" i="1"/>
  <c r="R71" i="1" s="1"/>
  <c r="V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V79" i="1" s="1"/>
  <c r="M80" i="1"/>
  <c r="R80" i="1" s="1"/>
  <c r="M81" i="1"/>
  <c r="R81" i="1" s="1"/>
  <c r="S81" i="1" s="1"/>
  <c r="AI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S88" i="1" s="1"/>
  <c r="AI88" i="1" s="1"/>
  <c r="M89" i="1"/>
  <c r="R89" i="1" s="1"/>
  <c r="M90" i="1"/>
  <c r="R90" i="1" s="1"/>
  <c r="M91" i="1"/>
  <c r="R91" i="1" s="1"/>
  <c r="M92" i="1"/>
  <c r="R92" i="1" s="1"/>
  <c r="M93" i="1"/>
  <c r="R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S75" i="1" l="1"/>
  <c r="AI75" i="1" s="1"/>
  <c r="AI73" i="1"/>
  <c r="S23" i="1"/>
  <c r="AI23" i="1" s="1"/>
  <c r="S21" i="1"/>
  <c r="AI21" i="1" s="1"/>
  <c r="AI76" i="1"/>
  <c r="V74" i="1"/>
  <c r="V72" i="1"/>
  <c r="V66" i="1"/>
  <c r="V62" i="1"/>
  <c r="AI48" i="1"/>
  <c r="S36" i="1"/>
  <c r="AI36" i="1" s="1"/>
  <c r="V32" i="1"/>
  <c r="AI24" i="1"/>
  <c r="AI22" i="1"/>
  <c r="V14" i="1"/>
  <c r="AI18" i="1"/>
  <c r="S38" i="1"/>
  <c r="AI38" i="1" s="1"/>
  <c r="S42" i="1"/>
  <c r="AI42" i="1" s="1"/>
  <c r="AI46" i="1"/>
  <c r="AI52" i="1"/>
  <c r="S56" i="1"/>
  <c r="AI56" i="1" s="1"/>
  <c r="S60" i="1"/>
  <c r="AI60" i="1" s="1"/>
  <c r="S68" i="1"/>
  <c r="AI68" i="1" s="1"/>
  <c r="S86" i="1"/>
  <c r="AI86" i="1" s="1"/>
  <c r="AI16" i="1"/>
  <c r="S40" i="1"/>
  <c r="AI40" i="1" s="1"/>
  <c r="S44" i="1"/>
  <c r="AI44" i="1" s="1"/>
  <c r="S54" i="1"/>
  <c r="AI54" i="1" s="1"/>
  <c r="S58" i="1"/>
  <c r="AI58" i="1" s="1"/>
  <c r="V91" i="1"/>
  <c r="V69" i="1"/>
  <c r="V51" i="1"/>
  <c r="S9" i="1"/>
  <c r="AI9" i="1" s="1"/>
  <c r="AI13" i="1"/>
  <c r="AI17" i="1"/>
  <c r="AI19" i="1"/>
  <c r="S41" i="1"/>
  <c r="AI41" i="1" s="1"/>
  <c r="S43" i="1"/>
  <c r="AI43" i="1" s="1"/>
  <c r="S45" i="1"/>
  <c r="AI45" i="1" s="1"/>
  <c r="AI53" i="1"/>
  <c r="S55" i="1"/>
  <c r="AI55" i="1" s="1"/>
  <c r="S57" i="1"/>
  <c r="AI57" i="1" s="1"/>
  <c r="S59" i="1"/>
  <c r="AI59" i="1" s="1"/>
  <c r="S61" i="1"/>
  <c r="AI61" i="1" s="1"/>
  <c r="S83" i="1"/>
  <c r="AI83" i="1" s="1"/>
  <c r="S85" i="1"/>
  <c r="AI85" i="1" s="1"/>
  <c r="S87" i="1"/>
  <c r="AI87" i="1" s="1"/>
  <c r="V77" i="1"/>
  <c r="V73" i="1"/>
  <c r="V35" i="1"/>
  <c r="V33" i="1"/>
  <c r="V27" i="1"/>
  <c r="V23" i="1"/>
  <c r="W85" i="1"/>
  <c r="W69" i="1"/>
  <c r="W53" i="1"/>
  <c r="W37" i="1"/>
  <c r="W21" i="1"/>
  <c r="L5" i="1"/>
  <c r="M5" i="1"/>
  <c r="W93" i="1"/>
  <c r="W77" i="1"/>
  <c r="W61" i="1"/>
  <c r="W45" i="1"/>
  <c r="W29" i="1"/>
  <c r="W13" i="1"/>
  <c r="W89" i="1"/>
  <c r="W81" i="1"/>
  <c r="W73" i="1"/>
  <c r="W65" i="1"/>
  <c r="W57" i="1"/>
  <c r="W49" i="1"/>
  <c r="W41" i="1"/>
  <c r="W33" i="1"/>
  <c r="W25" i="1"/>
  <c r="W17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R6" i="1"/>
  <c r="S6" i="1" l="1"/>
  <c r="AI6" i="1" s="1"/>
  <c r="AI5" i="1" s="1"/>
  <c r="V21" i="1"/>
  <c r="V75" i="1"/>
  <c r="V44" i="1"/>
  <c r="V54" i="1"/>
  <c r="V86" i="1"/>
  <c r="V9" i="1"/>
  <c r="V17" i="1"/>
  <c r="V43" i="1"/>
  <c r="V55" i="1"/>
  <c r="V87" i="1"/>
  <c r="V13" i="1"/>
  <c r="V39" i="1"/>
  <c r="V59" i="1"/>
  <c r="V83" i="1"/>
  <c r="V22" i="1"/>
  <c r="V24" i="1"/>
  <c r="V34" i="1"/>
  <c r="V36" i="1"/>
  <c r="V76" i="1"/>
  <c r="V78" i="1"/>
  <c r="V10" i="1"/>
  <c r="V18" i="1"/>
  <c r="V40" i="1"/>
  <c r="V50" i="1"/>
  <c r="V58" i="1"/>
  <c r="V70" i="1"/>
  <c r="V82" i="1"/>
  <c r="V90" i="1"/>
  <c r="S5" i="1"/>
  <c r="V7" i="1"/>
  <c r="V11" i="1"/>
  <c r="V15" i="1"/>
  <c r="V19" i="1"/>
  <c r="V41" i="1"/>
  <c r="V45" i="1"/>
  <c r="V53" i="1"/>
  <c r="V57" i="1"/>
  <c r="V61" i="1"/>
  <c r="V81" i="1"/>
  <c r="V85" i="1"/>
  <c r="V89" i="1"/>
  <c r="V93" i="1"/>
  <c r="V8" i="1"/>
  <c r="V12" i="1"/>
  <c r="V16" i="1"/>
  <c r="V38" i="1"/>
  <c r="V42" i="1"/>
  <c r="V46" i="1"/>
  <c r="V48" i="1"/>
  <c r="V52" i="1"/>
  <c r="V56" i="1"/>
  <c r="V60" i="1"/>
  <c r="V68" i="1"/>
  <c r="V80" i="1"/>
  <c r="V84" i="1"/>
  <c r="V88" i="1"/>
  <c r="V92" i="1"/>
  <c r="R5" i="1"/>
  <c r="W6" i="1"/>
  <c r="V6" i="1" l="1"/>
</calcChain>
</file>

<file path=xl/sharedStrings.xml><?xml version="1.0" encoding="utf-8"?>
<sst xmlns="http://schemas.openxmlformats.org/spreadsheetml/2006/main" count="375" uniqueCount="157">
  <si>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</si>
  <si>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</si>
  <si>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</si>
  <si>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</si>
  <si>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</si>
  <si>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</si>
  <si>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</si>
  <si>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</si>
  <si>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</si>
  <si>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</si>
  <si>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</si>
  <si>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</si>
  <si>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</si>
  <si>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</si>
  <si>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</si>
  <si>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</si>
  <si>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</si>
  <si>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</si>
  <si>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</si>
  <si>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</si>
  <si>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</si>
  <si>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</si>
  <si>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</si>
  <si>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(_07,07)Бутырин(05,07)</t>
  </si>
  <si>
    <t>12,07,(1)</t>
  </si>
  <si>
    <t>12,07,(2)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</si>
  <si>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</si>
  <si>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</si>
  <si>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</si>
  <si>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</si>
  <si>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</si>
  <si>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</si>
  <si>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</si>
  <si>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</si>
  <si>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</si>
  <si>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</si>
  <si>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</si>
  <si>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</si>
  <si>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</si>
  <si>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</si>
  <si>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</si>
  <si>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</si>
  <si>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</si>
  <si>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</si>
  <si>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</si>
  <si>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</si>
  <si>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</si>
  <si>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</si>
  <si>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</si>
  <si>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</si>
  <si>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</si>
  <si>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</si>
  <si>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</si>
  <si>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</si>
  <si>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</si>
  <si>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</si>
  <si>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</si>
  <si>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</si>
  <si>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</si>
  <si>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</si>
  <si>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</si>
  <si>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</si>
  <si>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</si>
  <si>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</si>
  <si>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</si>
  <si>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</si>
  <si>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</si>
  <si>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</si>
  <si>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</si>
  <si>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</si>
  <si>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</si>
  <si>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</si>
  <si>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</si>
  <si>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</si>
  <si>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</si>
  <si>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</si>
  <si>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</si>
  <si>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</si>
  <si>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</si>
  <si>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</si>
  <si>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</si>
  <si>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</si>
  <si>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</si>
  <si>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</si>
  <si>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</si>
  <si>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</si>
  <si>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</si>
  <si>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</si>
  <si>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</si>
  <si>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</si>
  <si>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</si>
  <si>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</si>
  <si>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</si>
  <si>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</si>
  <si>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</si>
  <si>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</si>
  <si>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</si>
  <si>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</si>
  <si>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</si>
  <si>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</si>
  <si>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</si>
  <si>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</si>
  <si>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</si>
  <si>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</si>
  <si>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</si>
  <si>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</si>
  <si>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</si>
  <si>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</si>
  <si>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</si>
  <si>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</si>
  <si>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</si>
  <si>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</si>
  <si>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</si>
  <si>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</si>
  <si>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</si>
  <si>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</si>
  <si>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</si>
  <si>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</si>
  <si>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</si>
  <si>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</si>
  <si>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</si>
  <si>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</si>
  <si>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</si>
  <si>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</si>
  <si>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</si>
  <si>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</si>
  <si>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</si>
  <si>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</si>
  <si>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</si>
  <si>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</si>
  <si>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</si>
  <si>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</si>
  <si>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</si>
  <si>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</si>
  <si>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</si>
  <si>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</si>
  <si>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</si>
  <si>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</si>
  <si>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</si>
  <si>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</si>
  <si>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</si>
  <si>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</si>
  <si>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</si>
  <si>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</si>
  <si>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</si>
  <si>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</si>
  <si>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</si>
  <si>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</si>
  <si>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23,06,25 в уценку 6кг / 22,04,25 в уценку 34 кг / 25,01,25 в уценку 108кг</t>
  </si>
  <si>
    <t>нужно увеличить продажи / ТС Обжора / 02,07,25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</si>
  <si>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</si>
  <si>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</si>
  <si>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</si>
  <si>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</si>
  <si>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20,01,25 в уценку 20кг</t>
  </si>
  <si>
    <t>заказ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</si>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</sst>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710937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155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 t="s">
        <v>156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39869.365999999995</v>
      </c>
      <c r="F5" s="4">
        <f>SUM(F6:F500)</f>
        <v>47209.406000000003</v>
      </c>
      <c r="G5" s="8"/>
      <c r="H5" s="1"/>
      <c r="I5" s="1"/>
      <c r="J5" s="1"/>
      <c r="K5" s="4">
        <f t="shared" ref="K5:T5" si="0">SUM(K6:K500)</f>
        <v>48265.977000000014</v>
      </c>
      <c r="L5" s="4">
        <f t="shared" si="0"/>
        <v>-8396.6110000000026</v>
      </c>
      <c r="M5" s="4">
        <f t="shared" si="0"/>
        <v>37223.366000000002</v>
      </c>
      <c r="N5" s="4">
        <f t="shared" si="0"/>
        <v>575.5390000000001</v>
      </c>
      <c r="O5" s="4">
        <f t="shared" si="0"/>
        <v>2646</v>
      </c>
      <c r="P5" s="4">
        <f t="shared" si="0"/>
        <v>19450.798379999997</v>
      </c>
      <c r="Q5" s="4">
        <f t="shared" si="0"/>
        <v>2820</v>
      </c>
      <c r="R5" s="4">
        <f t="shared" si="0"/>
        <v>7444.6731999999984</v>
      </c>
      <c r="S5" s="4">
        <f t="shared" si="0"/>
        <v>13883.734679999998</v>
      </c>
      <c r="T5" s="4">
        <f t="shared" si="0"/>
        <v>0</v>
      </c>
      <c r="U5" s="1"/>
      <c r="V5" s="1"/>
      <c r="W5" s="1"/>
      <c r="X5" s="4">
        <f t="shared" ref="X5:AG5" si="1">SUM(X6:X500)</f>
        <v>7303.3779999999997</v>
      </c>
      <c r="Y5" s="4">
        <f t="shared" si="1"/>
        <v>6318.7809999999999</v>
      </c>
      <c r="Z5" s="4">
        <f t="shared" si="1"/>
        <v>7056.454200000001</v>
      </c>
      <c r="AA5" s="4">
        <f t="shared" si="1"/>
        <v>6391.4445999999998</v>
      </c>
      <c r="AB5" s="4">
        <f t="shared" si="1"/>
        <v>6490.0181999999995</v>
      </c>
      <c r="AC5" s="4">
        <f t="shared" si="1"/>
        <v>7222.3245999999999</v>
      </c>
      <c r="AD5" s="4">
        <f t="shared" si="1"/>
        <v>7483.4307999999965</v>
      </c>
      <c r="AE5" s="4">
        <f t="shared" si="1"/>
        <v>7819.3126000000011</v>
      </c>
      <c r="AF5" s="4">
        <f t="shared" si="1"/>
        <v>6913.5089999999982</v>
      </c>
      <c r="AG5" s="4">
        <f t="shared" si="1"/>
        <v>7042.0987999999988</v>
      </c>
      <c r="AH5" s="1"/>
      <c r="AI5" s="4">
        <f>SUM(AI6:AI500)</f>
        <v>12419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779.84900000000005</v>
      </c>
      <c r="D6" s="1">
        <v>1122.6579999999999</v>
      </c>
      <c r="E6" s="1">
        <v>588.84400000000005</v>
      </c>
      <c r="F6" s="1">
        <v>859.61500000000001</v>
      </c>
      <c r="G6" s="8">
        <v>1</v>
      </c>
      <c r="H6" s="1">
        <v>50</v>
      </c>
      <c r="I6" s="1" t="s">
        <v>39</v>
      </c>
      <c r="J6" s="1"/>
      <c r="K6" s="1">
        <v>604.50599999999997</v>
      </c>
      <c r="L6" s="1">
        <f t="shared" ref="L6:L37" si="2">E6-K6</f>
        <v>-15.661999999999921</v>
      </c>
      <c r="M6" s="1">
        <f>E6-O6</f>
        <v>588.84400000000005</v>
      </c>
      <c r="N6" s="1">
        <v>21.547000000000001</v>
      </c>
      <c r="O6" s="1">
        <v>0</v>
      </c>
      <c r="P6" s="1">
        <v>94.737819999999942</v>
      </c>
      <c r="Q6" s="1"/>
      <c r="R6" s="1">
        <f>M6/5</f>
        <v>117.76880000000001</v>
      </c>
      <c r="S6" s="5">
        <f>12*R6-Q6-P6-F6</f>
        <v>458.87278000000038</v>
      </c>
      <c r="T6" s="5"/>
      <c r="U6" s="1"/>
      <c r="V6" s="1">
        <f>(F6+P6+Q6+S6)/R6</f>
        <v>12</v>
      </c>
      <c r="W6" s="1">
        <f>(F6+P6+Q6)/R6</f>
        <v>8.1036133509044834</v>
      </c>
      <c r="X6" s="1">
        <v>107.3282</v>
      </c>
      <c r="Y6" s="1">
        <v>101.3222</v>
      </c>
      <c r="Z6" s="1">
        <v>97.135800000000003</v>
      </c>
      <c r="AA6" s="1">
        <v>90.923400000000001</v>
      </c>
      <c r="AB6" s="1">
        <v>90.044399999999996</v>
      </c>
      <c r="AC6" s="1">
        <v>82.030999999999992</v>
      </c>
      <c r="AD6" s="1">
        <v>85.727999999999994</v>
      </c>
      <c r="AE6" s="1">
        <v>112.331</v>
      </c>
      <c r="AF6" s="1">
        <v>100.0142</v>
      </c>
      <c r="AG6" s="1">
        <v>67.6494</v>
      </c>
      <c r="AH6" s="1" t="s">
        <v>40</v>
      </c>
      <c r="AI6" s="1">
        <f>ROUND(G6*S6,0)</f>
        <v>459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163.98</v>
      </c>
      <c r="D7" s="1">
        <v>913.52099999999996</v>
      </c>
      <c r="E7" s="1">
        <v>350.66800000000001</v>
      </c>
      <c r="F7" s="1">
        <v>396.67099999999999</v>
      </c>
      <c r="G7" s="8">
        <v>1</v>
      </c>
      <c r="H7" s="1">
        <v>45</v>
      </c>
      <c r="I7" s="1" t="s">
        <v>39</v>
      </c>
      <c r="J7" s="1"/>
      <c r="K7" s="1">
        <v>517.76400000000001</v>
      </c>
      <c r="L7" s="1">
        <f t="shared" si="2"/>
        <v>-167.096</v>
      </c>
      <c r="M7" s="1">
        <f t="shared" ref="M7:M70" si="3">E7-O7</f>
        <v>191.66800000000001</v>
      </c>
      <c r="N7" s="1">
        <v>16.277000000000001</v>
      </c>
      <c r="O7" s="1">
        <v>159</v>
      </c>
      <c r="P7" s="1">
        <v>108.08800000000009</v>
      </c>
      <c r="Q7" s="1"/>
      <c r="R7" s="1">
        <f t="shared" ref="R7:R70" si="4">M7/5</f>
        <v>38.333600000000004</v>
      </c>
      <c r="S7" s="5"/>
      <c r="T7" s="5"/>
      <c r="U7" s="1"/>
      <c r="V7" s="1">
        <f t="shared" ref="V7:V70" si="5">(F7+P7+Q7+S7)/R7</f>
        <v>13.167534486716615</v>
      </c>
      <c r="W7" s="1">
        <f t="shared" ref="W7:W70" si="6">(F7+P7+Q7)/R7</f>
        <v>13.167534486716615</v>
      </c>
      <c r="X7" s="1">
        <v>54.767000000000003</v>
      </c>
      <c r="Y7" s="1">
        <v>50.662000000000013</v>
      </c>
      <c r="Z7" s="1">
        <v>46.466400000000007</v>
      </c>
      <c r="AA7" s="1">
        <v>38.957000000000001</v>
      </c>
      <c r="AB7" s="1">
        <v>38.692799999999998</v>
      </c>
      <c r="AC7" s="1">
        <v>47.475000000000001</v>
      </c>
      <c r="AD7" s="1">
        <v>49.439800000000012</v>
      </c>
      <c r="AE7" s="1">
        <v>36.374400000000001</v>
      </c>
      <c r="AF7" s="1">
        <v>32.763600000000011</v>
      </c>
      <c r="AG7" s="1">
        <v>52.038400000000003</v>
      </c>
      <c r="AH7" s="1"/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1367.6959999999999</v>
      </c>
      <c r="D8" s="1">
        <v>2945.6619999999998</v>
      </c>
      <c r="E8" s="1">
        <v>839.54499999999996</v>
      </c>
      <c r="F8" s="1">
        <v>1771.261</v>
      </c>
      <c r="G8" s="8">
        <v>1</v>
      </c>
      <c r="H8" s="1">
        <v>45</v>
      </c>
      <c r="I8" s="1" t="s">
        <v>39</v>
      </c>
      <c r="J8" s="1"/>
      <c r="K8" s="1">
        <v>1276.02</v>
      </c>
      <c r="L8" s="1">
        <f t="shared" si="2"/>
        <v>-436.47500000000002</v>
      </c>
      <c r="M8" s="1">
        <f t="shared" si="3"/>
        <v>739.54499999999996</v>
      </c>
      <c r="N8" s="1"/>
      <c r="O8" s="1">
        <v>100</v>
      </c>
      <c r="P8" s="1">
        <v>0</v>
      </c>
      <c r="Q8" s="1"/>
      <c r="R8" s="1">
        <f t="shared" si="4"/>
        <v>147.90899999999999</v>
      </c>
      <c r="S8" s="5"/>
      <c r="T8" s="5"/>
      <c r="U8" s="1"/>
      <c r="V8" s="1">
        <f t="shared" si="5"/>
        <v>11.975342947352765</v>
      </c>
      <c r="W8" s="1">
        <f t="shared" si="6"/>
        <v>11.975342947352765</v>
      </c>
      <c r="X8" s="1">
        <v>160.29159999999999</v>
      </c>
      <c r="Y8" s="1">
        <v>196.15219999999999</v>
      </c>
      <c r="Z8" s="1">
        <v>228.64240000000001</v>
      </c>
      <c r="AA8" s="1">
        <v>220.0196</v>
      </c>
      <c r="AB8" s="1">
        <v>215.87180000000001</v>
      </c>
      <c r="AC8" s="1">
        <v>259.92180000000002</v>
      </c>
      <c r="AD8" s="1">
        <v>272.81420000000003</v>
      </c>
      <c r="AE8" s="1">
        <v>262.76600000000002</v>
      </c>
      <c r="AF8" s="1">
        <v>222.9486</v>
      </c>
      <c r="AG8" s="1">
        <v>183.7304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1039</v>
      </c>
      <c r="D9" s="1">
        <v>849</v>
      </c>
      <c r="E9" s="1">
        <v>671</v>
      </c>
      <c r="F9" s="1">
        <v>936</v>
      </c>
      <c r="G9" s="8">
        <v>0.45</v>
      </c>
      <c r="H9" s="1">
        <v>45</v>
      </c>
      <c r="I9" s="1" t="s">
        <v>39</v>
      </c>
      <c r="J9" s="1"/>
      <c r="K9" s="1">
        <v>873</v>
      </c>
      <c r="L9" s="1">
        <f t="shared" si="2"/>
        <v>-202</v>
      </c>
      <c r="M9" s="1">
        <f t="shared" si="3"/>
        <v>671</v>
      </c>
      <c r="N9" s="1"/>
      <c r="O9" s="1">
        <v>0</v>
      </c>
      <c r="P9" s="1">
        <v>407.39999999999992</v>
      </c>
      <c r="Q9" s="1"/>
      <c r="R9" s="1">
        <f t="shared" si="4"/>
        <v>134.19999999999999</v>
      </c>
      <c r="S9" s="5">
        <f t="shared" ref="S9" si="8">11*R9-Q9-P9-F9</f>
        <v>132.79999999999995</v>
      </c>
      <c r="T9" s="5"/>
      <c r="U9" s="1"/>
      <c r="V9" s="1">
        <f t="shared" si="5"/>
        <v>11</v>
      </c>
      <c r="W9" s="1">
        <f t="shared" si="6"/>
        <v>10.01043219076006</v>
      </c>
      <c r="X9" s="1">
        <v>142</v>
      </c>
      <c r="Y9" s="1">
        <v>135.80000000000001</v>
      </c>
      <c r="Z9" s="1">
        <v>145.19999999999999</v>
      </c>
      <c r="AA9" s="1">
        <v>143</v>
      </c>
      <c r="AB9" s="1">
        <v>143.19999999999999</v>
      </c>
      <c r="AC9" s="1">
        <v>151.19999999999999</v>
      </c>
      <c r="AD9" s="1">
        <v>170</v>
      </c>
      <c r="AE9" s="1">
        <v>173.8</v>
      </c>
      <c r="AF9" s="1">
        <v>163.6</v>
      </c>
      <c r="AG9" s="1">
        <v>195.56700000000001</v>
      </c>
      <c r="AH9" s="1" t="s">
        <v>45</v>
      </c>
      <c r="AI9" s="1">
        <f t="shared" si="7"/>
        <v>60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2111</v>
      </c>
      <c r="D10" s="1">
        <v>2449</v>
      </c>
      <c r="E10" s="1">
        <v>2650.5219999999999</v>
      </c>
      <c r="F10" s="1">
        <v>1234.4780000000001</v>
      </c>
      <c r="G10" s="8">
        <v>0.45</v>
      </c>
      <c r="H10" s="1">
        <v>45</v>
      </c>
      <c r="I10" s="10" t="s">
        <v>47</v>
      </c>
      <c r="J10" s="1"/>
      <c r="K10" s="1">
        <v>2930</v>
      </c>
      <c r="L10" s="1">
        <f t="shared" si="2"/>
        <v>-279.47800000000007</v>
      </c>
      <c r="M10" s="1">
        <f t="shared" si="3"/>
        <v>2650.5219999999999</v>
      </c>
      <c r="N10" s="1"/>
      <c r="O10" s="1">
        <v>0</v>
      </c>
      <c r="P10" s="1">
        <v>0</v>
      </c>
      <c r="Q10" s="1">
        <v>1500</v>
      </c>
      <c r="R10" s="1">
        <f t="shared" si="4"/>
        <v>530.10439999999994</v>
      </c>
      <c r="S10" s="5">
        <v>600</v>
      </c>
      <c r="T10" s="5"/>
      <c r="U10" s="1"/>
      <c r="V10" s="1">
        <f t="shared" si="5"/>
        <v>6.2902288681248457</v>
      </c>
      <c r="W10" s="1">
        <f t="shared" si="6"/>
        <v>5.1583763500170914</v>
      </c>
      <c r="X10" s="1">
        <v>329.2</v>
      </c>
      <c r="Y10" s="1">
        <v>295.39999999999998</v>
      </c>
      <c r="Z10" s="1">
        <v>321.2</v>
      </c>
      <c r="AA10" s="1">
        <v>245</v>
      </c>
      <c r="AB10" s="1">
        <v>239.6</v>
      </c>
      <c r="AC10" s="1">
        <v>284.22899999999998</v>
      </c>
      <c r="AD10" s="1">
        <v>303.62900000000002</v>
      </c>
      <c r="AE10" s="1">
        <v>328.6</v>
      </c>
      <c r="AF10" s="1">
        <v>308.39999999999998</v>
      </c>
      <c r="AG10" s="1">
        <v>102.304</v>
      </c>
      <c r="AH10" s="1" t="s">
        <v>48</v>
      </c>
      <c r="AI10" s="1">
        <f t="shared" si="7"/>
        <v>270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44</v>
      </c>
      <c r="C11" s="1">
        <v>135</v>
      </c>
      <c r="D11" s="1">
        <v>5</v>
      </c>
      <c r="E11" s="1">
        <v>40</v>
      </c>
      <c r="F11" s="1">
        <v>85</v>
      </c>
      <c r="G11" s="8">
        <v>0.17</v>
      </c>
      <c r="H11" s="1">
        <v>180</v>
      </c>
      <c r="I11" s="1" t="s">
        <v>39</v>
      </c>
      <c r="J11" s="1"/>
      <c r="K11" s="1">
        <v>40</v>
      </c>
      <c r="L11" s="1">
        <f t="shared" si="2"/>
        <v>0</v>
      </c>
      <c r="M11" s="1">
        <f t="shared" si="3"/>
        <v>40</v>
      </c>
      <c r="N11" s="1"/>
      <c r="O11" s="1">
        <v>0</v>
      </c>
      <c r="P11" s="1">
        <v>0</v>
      </c>
      <c r="Q11" s="1"/>
      <c r="R11" s="1">
        <f t="shared" si="4"/>
        <v>8</v>
      </c>
      <c r="S11" s="5"/>
      <c r="T11" s="5"/>
      <c r="U11" s="1"/>
      <c r="V11" s="1">
        <f t="shared" si="5"/>
        <v>10.625</v>
      </c>
      <c r="W11" s="1">
        <f t="shared" si="6"/>
        <v>10.625</v>
      </c>
      <c r="X11" s="1">
        <v>5.4</v>
      </c>
      <c r="Y11" s="1">
        <v>11.2</v>
      </c>
      <c r="Z11" s="1">
        <v>14</v>
      </c>
      <c r="AA11" s="1">
        <v>15.8</v>
      </c>
      <c r="AB11" s="1">
        <v>16.600000000000001</v>
      </c>
      <c r="AC11" s="1">
        <v>19.2</v>
      </c>
      <c r="AD11" s="1">
        <v>19</v>
      </c>
      <c r="AE11" s="1">
        <v>11.8</v>
      </c>
      <c r="AF11" s="1">
        <v>20.399999999999999</v>
      </c>
      <c r="AG11" s="1">
        <v>41.4</v>
      </c>
      <c r="AH11" s="1" t="s">
        <v>45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44</v>
      </c>
      <c r="C12" s="1">
        <v>12</v>
      </c>
      <c r="D12" s="1">
        <v>24</v>
      </c>
      <c r="E12" s="1">
        <v>7</v>
      </c>
      <c r="F12" s="1">
        <v>28</v>
      </c>
      <c r="G12" s="8">
        <v>0.3</v>
      </c>
      <c r="H12" s="1">
        <v>40</v>
      </c>
      <c r="I12" s="1" t="s">
        <v>39</v>
      </c>
      <c r="J12" s="1"/>
      <c r="K12" s="1">
        <v>8</v>
      </c>
      <c r="L12" s="1">
        <f t="shared" si="2"/>
        <v>-1</v>
      </c>
      <c r="M12" s="1">
        <f t="shared" si="3"/>
        <v>7</v>
      </c>
      <c r="N12" s="1"/>
      <c r="O12" s="1">
        <v>0</v>
      </c>
      <c r="P12" s="1">
        <v>0</v>
      </c>
      <c r="Q12" s="1"/>
      <c r="R12" s="1">
        <f t="shared" si="4"/>
        <v>1.4</v>
      </c>
      <c r="S12" s="5"/>
      <c r="T12" s="5"/>
      <c r="U12" s="1"/>
      <c r="V12" s="1">
        <f t="shared" si="5"/>
        <v>20</v>
      </c>
      <c r="W12" s="1">
        <f t="shared" si="6"/>
        <v>20</v>
      </c>
      <c r="X12" s="1">
        <v>1.8</v>
      </c>
      <c r="Y12" s="1">
        <v>2.2000000000000002</v>
      </c>
      <c r="Z12" s="1">
        <v>1.6</v>
      </c>
      <c r="AA12" s="1">
        <v>0.2</v>
      </c>
      <c r="AB12" s="1">
        <v>1.6</v>
      </c>
      <c r="AC12" s="1">
        <v>1.6</v>
      </c>
      <c r="AD12" s="1">
        <v>0.4</v>
      </c>
      <c r="AE12" s="1">
        <v>1</v>
      </c>
      <c r="AF12" s="1">
        <v>1</v>
      </c>
      <c r="AG12" s="1">
        <v>1.4</v>
      </c>
      <c r="AH12" s="15" t="s">
        <v>111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62</v>
      </c>
      <c r="D13" s="1">
        <v>466</v>
      </c>
      <c r="E13" s="1">
        <v>172</v>
      </c>
      <c r="F13" s="1">
        <v>282</v>
      </c>
      <c r="G13" s="8">
        <v>0.17</v>
      </c>
      <c r="H13" s="1">
        <v>180</v>
      </c>
      <c r="I13" s="1" t="s">
        <v>39</v>
      </c>
      <c r="J13" s="1"/>
      <c r="K13" s="1">
        <v>226</v>
      </c>
      <c r="L13" s="1">
        <f t="shared" si="2"/>
        <v>-54</v>
      </c>
      <c r="M13" s="1">
        <f t="shared" si="3"/>
        <v>172</v>
      </c>
      <c r="N13" s="1"/>
      <c r="O13" s="1">
        <v>0</v>
      </c>
      <c r="P13" s="1">
        <v>0</v>
      </c>
      <c r="Q13" s="1"/>
      <c r="R13" s="1">
        <f t="shared" si="4"/>
        <v>34.4</v>
      </c>
      <c r="S13" s="5">
        <f>12*R13-Q13-P13-F13</f>
        <v>130.79999999999995</v>
      </c>
      <c r="T13" s="5"/>
      <c r="U13" s="1"/>
      <c r="V13" s="1">
        <f t="shared" si="5"/>
        <v>12</v>
      </c>
      <c r="W13" s="1">
        <f t="shared" si="6"/>
        <v>8.1976744186046506</v>
      </c>
      <c r="X13" s="1">
        <v>25.6</v>
      </c>
      <c r="Y13" s="1">
        <v>23.6</v>
      </c>
      <c r="Z13" s="1">
        <v>46</v>
      </c>
      <c r="AA13" s="1">
        <v>20.399999999999999</v>
      </c>
      <c r="AB13" s="1">
        <v>20.6</v>
      </c>
      <c r="AC13" s="1">
        <v>38</v>
      </c>
      <c r="AD13" s="1">
        <v>41</v>
      </c>
      <c r="AE13" s="1">
        <v>37.200000000000003</v>
      </c>
      <c r="AF13" s="1">
        <v>26.6</v>
      </c>
      <c r="AG13" s="1">
        <v>21.2</v>
      </c>
      <c r="AH13" s="1"/>
      <c r="AI13" s="1">
        <f t="shared" si="7"/>
        <v>22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44</v>
      </c>
      <c r="C14" s="1">
        <v>12</v>
      </c>
      <c r="D14" s="1"/>
      <c r="E14" s="1">
        <v>4</v>
      </c>
      <c r="F14" s="1">
        <v>8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2"/>
        <v>0</v>
      </c>
      <c r="M14" s="1">
        <f t="shared" si="3"/>
        <v>4</v>
      </c>
      <c r="N14" s="1"/>
      <c r="O14" s="1">
        <v>0</v>
      </c>
      <c r="P14" s="1">
        <v>6</v>
      </c>
      <c r="Q14" s="1"/>
      <c r="R14" s="1">
        <f t="shared" si="4"/>
        <v>0.8</v>
      </c>
      <c r="S14" s="5"/>
      <c r="T14" s="5"/>
      <c r="U14" s="1"/>
      <c r="V14" s="1">
        <f t="shared" si="5"/>
        <v>17.5</v>
      </c>
      <c r="W14" s="1">
        <f t="shared" si="6"/>
        <v>17.5</v>
      </c>
      <c r="X14" s="1">
        <v>1</v>
      </c>
      <c r="Y14" s="1">
        <v>0.8</v>
      </c>
      <c r="Z14" s="1">
        <v>1</v>
      </c>
      <c r="AA14" s="1">
        <v>1.2</v>
      </c>
      <c r="AB14" s="1">
        <v>0.6</v>
      </c>
      <c r="AC14" s="1">
        <v>0</v>
      </c>
      <c r="AD14" s="1">
        <v>0</v>
      </c>
      <c r="AE14" s="1">
        <v>0.6</v>
      </c>
      <c r="AF14" s="1">
        <v>1.2</v>
      </c>
      <c r="AG14" s="1">
        <v>0.6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67</v>
      </c>
      <c r="D15" s="1">
        <v>202</v>
      </c>
      <c r="E15" s="1">
        <v>66</v>
      </c>
      <c r="F15" s="1">
        <v>148</v>
      </c>
      <c r="G15" s="8">
        <v>0.35</v>
      </c>
      <c r="H15" s="1">
        <v>50</v>
      </c>
      <c r="I15" s="1" t="s">
        <v>39</v>
      </c>
      <c r="J15" s="1"/>
      <c r="K15" s="1">
        <v>66</v>
      </c>
      <c r="L15" s="1">
        <f t="shared" si="2"/>
        <v>0</v>
      </c>
      <c r="M15" s="1">
        <f t="shared" si="3"/>
        <v>66</v>
      </c>
      <c r="N15" s="1"/>
      <c r="O15" s="1">
        <v>0</v>
      </c>
      <c r="P15" s="1">
        <v>0</v>
      </c>
      <c r="Q15" s="1"/>
      <c r="R15" s="1">
        <f t="shared" si="4"/>
        <v>13.2</v>
      </c>
      <c r="S15" s="5"/>
      <c r="T15" s="5"/>
      <c r="U15" s="1"/>
      <c r="V15" s="1">
        <f t="shared" si="5"/>
        <v>11.212121212121213</v>
      </c>
      <c r="W15" s="1">
        <f t="shared" si="6"/>
        <v>11.212121212121213</v>
      </c>
      <c r="X15" s="1">
        <v>9.8000000000000007</v>
      </c>
      <c r="Y15" s="1">
        <v>18</v>
      </c>
      <c r="Z15" s="1">
        <v>18.600000000000001</v>
      </c>
      <c r="AA15" s="1">
        <v>13.8</v>
      </c>
      <c r="AB15" s="1">
        <v>14</v>
      </c>
      <c r="AC15" s="1">
        <v>12</v>
      </c>
      <c r="AD15" s="1">
        <v>9.8000000000000007</v>
      </c>
      <c r="AE15" s="1">
        <v>4.2</v>
      </c>
      <c r="AF15" s="1">
        <v>12.8</v>
      </c>
      <c r="AG15" s="1">
        <v>28.4</v>
      </c>
      <c r="AH15" s="1" t="s">
        <v>45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823.822</v>
      </c>
      <c r="D16" s="1">
        <v>2283.4409999999998</v>
      </c>
      <c r="E16" s="1">
        <v>1675.1780000000001</v>
      </c>
      <c r="F16" s="1">
        <v>673.23500000000001</v>
      </c>
      <c r="G16" s="8">
        <v>1</v>
      </c>
      <c r="H16" s="1">
        <v>55</v>
      </c>
      <c r="I16" s="1" t="s">
        <v>39</v>
      </c>
      <c r="J16" s="1"/>
      <c r="K16" s="1">
        <v>1893.9079999999999</v>
      </c>
      <c r="L16" s="1">
        <f t="shared" si="2"/>
        <v>-218.72999999999979</v>
      </c>
      <c r="M16" s="1">
        <f t="shared" si="3"/>
        <v>1518.1780000000001</v>
      </c>
      <c r="N16" s="1">
        <v>31.533000000000001</v>
      </c>
      <c r="O16" s="1">
        <v>157</v>
      </c>
      <c r="P16" s="1">
        <v>1797.0408</v>
      </c>
      <c r="Q16" s="1"/>
      <c r="R16" s="1">
        <f t="shared" si="4"/>
        <v>303.63560000000001</v>
      </c>
      <c r="S16" s="5">
        <f>12.3*R16-Q16-P16-F16</f>
        <v>1264.4420800000003</v>
      </c>
      <c r="T16" s="5"/>
      <c r="U16" s="1"/>
      <c r="V16" s="1">
        <f t="shared" si="5"/>
        <v>12.3</v>
      </c>
      <c r="W16" s="1">
        <f t="shared" si="6"/>
        <v>8.135659323215064</v>
      </c>
      <c r="X16" s="1">
        <v>305.4674</v>
      </c>
      <c r="Y16" s="1">
        <v>244.11420000000001</v>
      </c>
      <c r="Z16" s="1">
        <v>239.9786</v>
      </c>
      <c r="AA16" s="1">
        <v>227.768</v>
      </c>
      <c r="AB16" s="1">
        <v>222.2766</v>
      </c>
      <c r="AC16" s="1">
        <v>263.13159999999999</v>
      </c>
      <c r="AD16" s="1">
        <v>281.52699999999999</v>
      </c>
      <c r="AE16" s="1">
        <v>310.49520000000001</v>
      </c>
      <c r="AF16" s="1">
        <v>283.28559999999999</v>
      </c>
      <c r="AG16" s="1">
        <v>282.18599999999998</v>
      </c>
      <c r="AH16" s="1" t="s">
        <v>55</v>
      </c>
      <c r="AI16" s="1">
        <f t="shared" si="7"/>
        <v>1264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3081.7869999999998</v>
      </c>
      <c r="D17" s="1">
        <v>5148.5050000000001</v>
      </c>
      <c r="E17" s="1">
        <v>2021.91</v>
      </c>
      <c r="F17" s="1">
        <v>3278.8229999999999</v>
      </c>
      <c r="G17" s="8">
        <v>1</v>
      </c>
      <c r="H17" s="1">
        <v>50</v>
      </c>
      <c r="I17" s="1" t="s">
        <v>39</v>
      </c>
      <c r="J17" s="1"/>
      <c r="K17" s="1">
        <v>2780.3870000000002</v>
      </c>
      <c r="L17" s="1">
        <f t="shared" si="2"/>
        <v>-758.47700000000009</v>
      </c>
      <c r="M17" s="1">
        <f t="shared" si="3"/>
        <v>1852.91</v>
      </c>
      <c r="N17" s="1">
        <v>60.186</v>
      </c>
      <c r="O17" s="1">
        <v>169</v>
      </c>
      <c r="P17" s="1">
        <v>458.76699999999983</v>
      </c>
      <c r="Q17" s="1"/>
      <c r="R17" s="1">
        <f t="shared" si="4"/>
        <v>370.58199999999999</v>
      </c>
      <c r="S17" s="5">
        <f>12.3*R17-Q17-P17-F17</f>
        <v>820.56860000000006</v>
      </c>
      <c r="T17" s="5"/>
      <c r="U17" s="1"/>
      <c r="V17" s="1">
        <f t="shared" si="5"/>
        <v>12.299999999999999</v>
      </c>
      <c r="W17" s="1">
        <f t="shared" si="6"/>
        <v>10.085730013870075</v>
      </c>
      <c r="X17" s="1">
        <v>388.39760000000001</v>
      </c>
      <c r="Y17" s="1">
        <v>282.26280000000003</v>
      </c>
      <c r="Z17" s="1">
        <v>390.50900000000001</v>
      </c>
      <c r="AA17" s="1">
        <v>366.63600000000002</v>
      </c>
      <c r="AB17" s="1">
        <v>369.18619999999999</v>
      </c>
      <c r="AC17" s="1">
        <v>363.07799999999997</v>
      </c>
      <c r="AD17" s="1">
        <v>488.7276</v>
      </c>
      <c r="AE17" s="1">
        <v>426.28399999999999</v>
      </c>
      <c r="AF17" s="1">
        <v>299.96379999999999</v>
      </c>
      <c r="AG17" s="1">
        <v>373.83339999999998</v>
      </c>
      <c r="AH17" s="1" t="s">
        <v>40</v>
      </c>
      <c r="AI17" s="1">
        <f t="shared" si="7"/>
        <v>821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199.30500000000001</v>
      </c>
      <c r="D18" s="1">
        <v>313.41000000000003</v>
      </c>
      <c r="E18" s="1">
        <v>199.30099999999999</v>
      </c>
      <c r="F18" s="1">
        <v>205.173</v>
      </c>
      <c r="G18" s="8">
        <v>1</v>
      </c>
      <c r="H18" s="1">
        <v>60</v>
      </c>
      <c r="I18" s="1" t="s">
        <v>39</v>
      </c>
      <c r="J18" s="1"/>
      <c r="K18" s="1">
        <v>230.864</v>
      </c>
      <c r="L18" s="1">
        <f t="shared" si="2"/>
        <v>-31.563000000000017</v>
      </c>
      <c r="M18" s="1">
        <f t="shared" si="3"/>
        <v>199.30099999999999</v>
      </c>
      <c r="N18" s="1"/>
      <c r="O18" s="1">
        <v>0</v>
      </c>
      <c r="P18" s="1">
        <v>133.9008</v>
      </c>
      <c r="Q18" s="1"/>
      <c r="R18" s="1">
        <f t="shared" si="4"/>
        <v>39.860199999999999</v>
      </c>
      <c r="S18" s="5">
        <f t="shared" ref="S18:S19" si="9">12*R18-Q18-P18-F18</f>
        <v>139.24860000000001</v>
      </c>
      <c r="T18" s="5"/>
      <c r="U18" s="1"/>
      <c r="V18" s="1">
        <f t="shared" si="5"/>
        <v>12</v>
      </c>
      <c r="W18" s="1">
        <f t="shared" si="6"/>
        <v>8.5065754813071681</v>
      </c>
      <c r="X18" s="1">
        <v>36.631999999999998</v>
      </c>
      <c r="Y18" s="1">
        <v>34.732199999999999</v>
      </c>
      <c r="Z18" s="1">
        <v>32.814599999999999</v>
      </c>
      <c r="AA18" s="1">
        <v>36.155200000000001</v>
      </c>
      <c r="AB18" s="1">
        <v>36.334000000000003</v>
      </c>
      <c r="AC18" s="1">
        <v>33.494199999999999</v>
      </c>
      <c r="AD18" s="1">
        <v>38.275399999999998</v>
      </c>
      <c r="AE18" s="1">
        <v>38.110199999999999</v>
      </c>
      <c r="AF18" s="1">
        <v>37.614999999999988</v>
      </c>
      <c r="AG18" s="1">
        <v>43.551400000000001</v>
      </c>
      <c r="AH18" s="1"/>
      <c r="AI18" s="1">
        <f t="shared" si="7"/>
        <v>139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524.35599999999999</v>
      </c>
      <c r="D19" s="1">
        <v>1536.7660000000001</v>
      </c>
      <c r="E19" s="1">
        <v>971.01099999999997</v>
      </c>
      <c r="F19" s="1">
        <v>687.86199999999997</v>
      </c>
      <c r="G19" s="8">
        <v>1</v>
      </c>
      <c r="H19" s="1">
        <v>60</v>
      </c>
      <c r="I19" s="1" t="s">
        <v>39</v>
      </c>
      <c r="J19" s="1"/>
      <c r="K19" s="1">
        <v>1267.7449999999999</v>
      </c>
      <c r="L19" s="1">
        <f t="shared" si="2"/>
        <v>-296.73399999999992</v>
      </c>
      <c r="M19" s="1">
        <f t="shared" si="3"/>
        <v>800.01099999999997</v>
      </c>
      <c r="N19" s="1">
        <v>45.323</v>
      </c>
      <c r="O19" s="1">
        <v>171</v>
      </c>
      <c r="P19" s="1">
        <v>792.28079999999989</v>
      </c>
      <c r="Q19" s="1"/>
      <c r="R19" s="1">
        <f t="shared" si="4"/>
        <v>160.00219999999999</v>
      </c>
      <c r="S19" s="5">
        <f t="shared" si="9"/>
        <v>439.88359999999977</v>
      </c>
      <c r="T19" s="5"/>
      <c r="U19" s="1"/>
      <c r="V19" s="1">
        <f t="shared" si="5"/>
        <v>12</v>
      </c>
      <c r="W19" s="1">
        <f t="shared" si="6"/>
        <v>9.250765301977097</v>
      </c>
      <c r="X19" s="1">
        <v>168.9376</v>
      </c>
      <c r="Y19" s="1">
        <v>180.7294</v>
      </c>
      <c r="Z19" s="1">
        <v>168.304</v>
      </c>
      <c r="AA19" s="1">
        <v>140.3066</v>
      </c>
      <c r="AB19" s="1">
        <v>141.1234</v>
      </c>
      <c r="AC19" s="1">
        <v>170.99799999999999</v>
      </c>
      <c r="AD19" s="1">
        <v>181.6318</v>
      </c>
      <c r="AE19" s="1">
        <v>149.1874</v>
      </c>
      <c r="AF19" s="1">
        <v>144.8622</v>
      </c>
      <c r="AG19" s="1">
        <v>119.6842</v>
      </c>
      <c r="AH19" s="1" t="s">
        <v>55</v>
      </c>
      <c r="AI19" s="1">
        <f t="shared" si="7"/>
        <v>440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59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>
        <v>1.6</v>
      </c>
      <c r="L20" s="11">
        <f t="shared" si="2"/>
        <v>-1.6</v>
      </c>
      <c r="M20" s="11">
        <f t="shared" si="3"/>
        <v>0</v>
      </c>
      <c r="N20" s="11"/>
      <c r="O20" s="11">
        <v>0</v>
      </c>
      <c r="P20" s="11">
        <v>0</v>
      </c>
      <c r="Q20" s="11"/>
      <c r="R20" s="11">
        <f t="shared" si="4"/>
        <v>0</v>
      </c>
      <c r="S20" s="13"/>
      <c r="T20" s="13"/>
      <c r="U20" s="11"/>
      <c r="V20" s="1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60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38</v>
      </c>
      <c r="C21" s="1">
        <v>4019.4720000000002</v>
      </c>
      <c r="D21" s="1">
        <v>4077.0369999999998</v>
      </c>
      <c r="E21" s="1">
        <v>2760.931</v>
      </c>
      <c r="F21" s="1">
        <v>3530.8159999999998</v>
      </c>
      <c r="G21" s="8">
        <v>1</v>
      </c>
      <c r="H21" s="1">
        <v>60</v>
      </c>
      <c r="I21" s="1" t="s">
        <v>39</v>
      </c>
      <c r="J21" s="1"/>
      <c r="K21" s="1">
        <v>3243.9079999999999</v>
      </c>
      <c r="L21" s="1">
        <f t="shared" si="2"/>
        <v>-482.97699999999986</v>
      </c>
      <c r="M21" s="1">
        <f t="shared" si="3"/>
        <v>2311.931</v>
      </c>
      <c r="N21" s="1">
        <v>31.443000000000001</v>
      </c>
      <c r="O21" s="1">
        <v>449</v>
      </c>
      <c r="P21" s="1">
        <v>951.31625999999869</v>
      </c>
      <c r="Q21" s="1"/>
      <c r="R21" s="1">
        <f t="shared" si="4"/>
        <v>462.38620000000003</v>
      </c>
      <c r="S21" s="5">
        <f t="shared" ref="S21:S24" si="10">12*R21-Q21-P21-F21</f>
        <v>1066.5021400000023</v>
      </c>
      <c r="T21" s="5"/>
      <c r="U21" s="1"/>
      <c r="V21" s="1">
        <f t="shared" si="5"/>
        <v>12.000000000000002</v>
      </c>
      <c r="W21" s="1">
        <f t="shared" si="6"/>
        <v>9.6934818988974971</v>
      </c>
      <c r="X21" s="1">
        <v>478.88420000000002</v>
      </c>
      <c r="Y21" s="1">
        <v>404.51760000000002</v>
      </c>
      <c r="Z21" s="1">
        <v>412.01060000000001</v>
      </c>
      <c r="AA21" s="1">
        <v>426.51740000000001</v>
      </c>
      <c r="AB21" s="1">
        <v>413.43419999999998</v>
      </c>
      <c r="AC21" s="1">
        <v>443.08659999999998</v>
      </c>
      <c r="AD21" s="1">
        <v>475.64760000000001</v>
      </c>
      <c r="AE21" s="1">
        <v>536.09860000000003</v>
      </c>
      <c r="AF21" s="1">
        <v>481.851</v>
      </c>
      <c r="AG21" s="1">
        <v>532.45860000000005</v>
      </c>
      <c r="AH21" s="1" t="s">
        <v>62</v>
      </c>
      <c r="AI21" s="1">
        <f t="shared" si="7"/>
        <v>1067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349.44099999999997</v>
      </c>
      <c r="D22" s="1">
        <v>1653.1289999999999</v>
      </c>
      <c r="E22" s="1">
        <v>573.43700000000001</v>
      </c>
      <c r="F22" s="1">
        <v>865.86900000000003</v>
      </c>
      <c r="G22" s="8">
        <v>1</v>
      </c>
      <c r="H22" s="1">
        <v>60</v>
      </c>
      <c r="I22" s="1" t="s">
        <v>39</v>
      </c>
      <c r="J22" s="1"/>
      <c r="K22" s="1">
        <v>655.59</v>
      </c>
      <c r="L22" s="1">
        <f t="shared" si="2"/>
        <v>-82.15300000000002</v>
      </c>
      <c r="M22" s="1">
        <f t="shared" si="3"/>
        <v>473.43700000000001</v>
      </c>
      <c r="N22" s="1">
        <v>10.52</v>
      </c>
      <c r="O22" s="1">
        <v>100</v>
      </c>
      <c r="P22" s="1">
        <v>163.47591999999969</v>
      </c>
      <c r="Q22" s="1"/>
      <c r="R22" s="1">
        <f t="shared" si="4"/>
        <v>94.687399999999997</v>
      </c>
      <c r="S22" s="5">
        <f t="shared" si="10"/>
        <v>106.90388000000019</v>
      </c>
      <c r="T22" s="5"/>
      <c r="U22" s="1"/>
      <c r="V22" s="1">
        <f t="shared" si="5"/>
        <v>11.999999999999998</v>
      </c>
      <c r="W22" s="1">
        <f t="shared" si="6"/>
        <v>10.870980933049168</v>
      </c>
      <c r="X22" s="1">
        <v>111.5882</v>
      </c>
      <c r="Y22" s="1">
        <v>97.998200000000011</v>
      </c>
      <c r="Z22" s="1">
        <v>90.31280000000001</v>
      </c>
      <c r="AA22" s="1">
        <v>64.428200000000004</v>
      </c>
      <c r="AB22" s="1">
        <v>69.193399999999997</v>
      </c>
      <c r="AC22" s="1">
        <v>68.934600000000003</v>
      </c>
      <c r="AD22" s="1">
        <v>61.4846</v>
      </c>
      <c r="AE22" s="1">
        <v>84.766999999999996</v>
      </c>
      <c r="AF22" s="1">
        <v>72.485799999999998</v>
      </c>
      <c r="AG22" s="1">
        <v>66.390799999999999</v>
      </c>
      <c r="AH22" s="1" t="s">
        <v>40</v>
      </c>
      <c r="AI22" s="1">
        <f t="shared" si="7"/>
        <v>107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515.30200000000002</v>
      </c>
      <c r="D23" s="1">
        <v>1073.636</v>
      </c>
      <c r="E23" s="1">
        <v>810.20699999999999</v>
      </c>
      <c r="F23" s="1">
        <v>528.84299999999996</v>
      </c>
      <c r="G23" s="8">
        <v>1</v>
      </c>
      <c r="H23" s="1">
        <v>60</v>
      </c>
      <c r="I23" s="1" t="s">
        <v>39</v>
      </c>
      <c r="J23" s="1"/>
      <c r="K23" s="1">
        <v>940.63300000000004</v>
      </c>
      <c r="L23" s="1">
        <f t="shared" si="2"/>
        <v>-130.42600000000004</v>
      </c>
      <c r="M23" s="1">
        <f t="shared" si="3"/>
        <v>726.20699999999999</v>
      </c>
      <c r="N23" s="1">
        <v>10.558</v>
      </c>
      <c r="O23" s="1">
        <v>84</v>
      </c>
      <c r="P23" s="1">
        <v>1049.538</v>
      </c>
      <c r="Q23" s="1"/>
      <c r="R23" s="1">
        <f t="shared" si="4"/>
        <v>145.2414</v>
      </c>
      <c r="S23" s="5">
        <f t="shared" si="10"/>
        <v>164.51580000000001</v>
      </c>
      <c r="T23" s="5"/>
      <c r="U23" s="1"/>
      <c r="V23" s="1">
        <f t="shared" si="5"/>
        <v>12</v>
      </c>
      <c r="W23" s="1">
        <f t="shared" si="6"/>
        <v>10.867294035998</v>
      </c>
      <c r="X23" s="1">
        <v>162.42500000000001</v>
      </c>
      <c r="Y23" s="1">
        <v>118.03360000000001</v>
      </c>
      <c r="Z23" s="1">
        <v>120.0446</v>
      </c>
      <c r="AA23" s="1">
        <v>143.53700000000001</v>
      </c>
      <c r="AB23" s="1">
        <v>142.4836</v>
      </c>
      <c r="AC23" s="1">
        <v>145.7704</v>
      </c>
      <c r="AD23" s="1">
        <v>145.315</v>
      </c>
      <c r="AE23" s="1">
        <v>157.33860000000001</v>
      </c>
      <c r="AF23" s="1">
        <v>141.76599999999999</v>
      </c>
      <c r="AG23" s="1">
        <v>133.7424</v>
      </c>
      <c r="AH23" s="1" t="s">
        <v>55</v>
      </c>
      <c r="AI23" s="1">
        <f t="shared" si="7"/>
        <v>165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38</v>
      </c>
      <c r="C24" s="1">
        <v>1107.6479999999999</v>
      </c>
      <c r="D24" s="1">
        <v>2207.0990000000002</v>
      </c>
      <c r="E24" s="1">
        <v>1228.954</v>
      </c>
      <c r="F24" s="1">
        <v>1720.3969999999999</v>
      </c>
      <c r="G24" s="8">
        <v>1</v>
      </c>
      <c r="H24" s="1">
        <v>60</v>
      </c>
      <c r="I24" s="1" t="s">
        <v>39</v>
      </c>
      <c r="J24" s="1"/>
      <c r="K24" s="1">
        <v>1362.546</v>
      </c>
      <c r="L24" s="1">
        <f t="shared" si="2"/>
        <v>-133.5920000000001</v>
      </c>
      <c r="M24" s="1">
        <f t="shared" si="3"/>
        <v>1129.954</v>
      </c>
      <c r="N24" s="1">
        <v>21.245999999999999</v>
      </c>
      <c r="O24" s="1">
        <v>99</v>
      </c>
      <c r="P24" s="1">
        <v>575.99778000000038</v>
      </c>
      <c r="Q24" s="1"/>
      <c r="R24" s="1">
        <f t="shared" si="4"/>
        <v>225.99079999999998</v>
      </c>
      <c r="S24" s="5">
        <f t="shared" si="10"/>
        <v>415.49481999999898</v>
      </c>
      <c r="T24" s="5"/>
      <c r="U24" s="1"/>
      <c r="V24" s="1">
        <f t="shared" si="5"/>
        <v>11.999999999999998</v>
      </c>
      <c r="W24" s="1">
        <f t="shared" si="6"/>
        <v>10.161452501606263</v>
      </c>
      <c r="X24" s="1">
        <v>232.1754</v>
      </c>
      <c r="Y24" s="1">
        <v>191.55680000000001</v>
      </c>
      <c r="Z24" s="1">
        <v>194.3374</v>
      </c>
      <c r="AA24" s="1">
        <v>161.809</v>
      </c>
      <c r="AB24" s="1">
        <v>165.93960000000001</v>
      </c>
      <c r="AC24" s="1">
        <v>215.41540000000001</v>
      </c>
      <c r="AD24" s="1">
        <v>212.8638</v>
      </c>
      <c r="AE24" s="1">
        <v>217.4144</v>
      </c>
      <c r="AF24" s="1">
        <v>204.43459999999999</v>
      </c>
      <c r="AG24" s="1">
        <v>203.12479999999999</v>
      </c>
      <c r="AH24" s="1" t="s">
        <v>40</v>
      </c>
      <c r="AI24" s="1">
        <f t="shared" si="7"/>
        <v>415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66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/>
      <c r="R25" s="11">
        <f t="shared" si="4"/>
        <v>0</v>
      </c>
      <c r="S25" s="13"/>
      <c r="T25" s="13"/>
      <c r="U25" s="11"/>
      <c r="V25" s="11" t="e">
        <f t="shared" si="5"/>
        <v>#DIV/0!</v>
      </c>
      <c r="W25" s="11" t="e">
        <f t="shared" si="6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60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67</v>
      </c>
      <c r="B26" s="11" t="s">
        <v>38</v>
      </c>
      <c r="C26" s="11"/>
      <c r="D26" s="11"/>
      <c r="E26" s="11"/>
      <c r="F26" s="11"/>
      <c r="G26" s="12">
        <v>0</v>
      </c>
      <c r="H26" s="11">
        <v>30</v>
      </c>
      <c r="I26" s="11" t="s">
        <v>39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/>
      <c r="R26" s="11">
        <f t="shared" si="4"/>
        <v>0</v>
      </c>
      <c r="S26" s="13"/>
      <c r="T26" s="13"/>
      <c r="U26" s="11"/>
      <c r="V26" s="11" t="e">
        <f t="shared" si="5"/>
        <v>#DIV/0!</v>
      </c>
      <c r="W26" s="11" t="e">
        <f t="shared" si="6"/>
        <v>#DIV/0!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 t="s">
        <v>60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38</v>
      </c>
      <c r="C27" s="1">
        <v>1130.297</v>
      </c>
      <c r="D27" s="1">
        <v>1854.2439999999999</v>
      </c>
      <c r="E27" s="1">
        <v>1067.905</v>
      </c>
      <c r="F27" s="1">
        <v>1146.973</v>
      </c>
      <c r="G27" s="8">
        <v>1</v>
      </c>
      <c r="H27" s="1">
        <v>30</v>
      </c>
      <c r="I27" s="1" t="s">
        <v>39</v>
      </c>
      <c r="J27" s="1"/>
      <c r="K27" s="1">
        <v>1367.1659999999999</v>
      </c>
      <c r="L27" s="1">
        <f t="shared" si="2"/>
        <v>-299.26099999999997</v>
      </c>
      <c r="M27" s="1">
        <f t="shared" si="3"/>
        <v>943.90499999999997</v>
      </c>
      <c r="N27" s="1"/>
      <c r="O27" s="1">
        <v>124</v>
      </c>
      <c r="P27" s="1">
        <v>762.40840000000014</v>
      </c>
      <c r="Q27" s="1"/>
      <c r="R27" s="1">
        <f t="shared" si="4"/>
        <v>188.78100000000001</v>
      </c>
      <c r="S27" s="5">
        <f>11*R27-Q27-P27-F27</f>
        <v>167.20959999999968</v>
      </c>
      <c r="T27" s="5"/>
      <c r="U27" s="1"/>
      <c r="V27" s="1">
        <f t="shared" si="5"/>
        <v>10.999999999999998</v>
      </c>
      <c r="W27" s="1">
        <f t="shared" si="6"/>
        <v>10.114266795916963</v>
      </c>
      <c r="X27" s="1">
        <v>216.02340000000001</v>
      </c>
      <c r="Y27" s="1">
        <v>188.02359999999999</v>
      </c>
      <c r="Z27" s="1">
        <v>172.54159999999999</v>
      </c>
      <c r="AA27" s="1">
        <v>180.27459999999999</v>
      </c>
      <c r="AB27" s="1">
        <v>186.61340000000001</v>
      </c>
      <c r="AC27" s="1">
        <v>204.44980000000001</v>
      </c>
      <c r="AD27" s="1">
        <v>198.4836</v>
      </c>
      <c r="AE27" s="1">
        <v>180.18020000000001</v>
      </c>
      <c r="AF27" s="1">
        <v>167.57220000000001</v>
      </c>
      <c r="AG27" s="1">
        <v>205.40979999999999</v>
      </c>
      <c r="AH27" s="1"/>
      <c r="AI27" s="1">
        <f t="shared" si="7"/>
        <v>167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/>
      <c r="R28" s="11">
        <f t="shared" si="4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60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70</v>
      </c>
      <c r="B29" s="11" t="s">
        <v>38</v>
      </c>
      <c r="C29" s="11"/>
      <c r="D29" s="11"/>
      <c r="E29" s="11"/>
      <c r="F29" s="11"/>
      <c r="G29" s="12">
        <v>0</v>
      </c>
      <c r="H29" s="11">
        <v>40</v>
      </c>
      <c r="I29" s="11" t="s">
        <v>39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/>
      <c r="R29" s="11">
        <f t="shared" si="4"/>
        <v>0</v>
      </c>
      <c r="S29" s="13"/>
      <c r="T29" s="13"/>
      <c r="U29" s="11"/>
      <c r="V29" s="11" t="e">
        <f t="shared" si="5"/>
        <v>#DIV/0!</v>
      </c>
      <c r="W29" s="11" t="e">
        <f t="shared" si="6"/>
        <v>#DIV/0!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 t="s">
        <v>60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71</v>
      </c>
      <c r="B30" s="11" t="s">
        <v>38</v>
      </c>
      <c r="C30" s="11"/>
      <c r="D30" s="11"/>
      <c r="E30" s="11"/>
      <c r="F30" s="11"/>
      <c r="G30" s="12">
        <v>0</v>
      </c>
      <c r="H30" s="11">
        <v>30</v>
      </c>
      <c r="I30" s="11" t="s">
        <v>39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/>
      <c r="R30" s="11">
        <f t="shared" si="4"/>
        <v>0</v>
      </c>
      <c r="S30" s="13"/>
      <c r="T30" s="13"/>
      <c r="U30" s="11"/>
      <c r="V30" s="11" t="e">
        <f t="shared" si="5"/>
        <v>#DIV/0!</v>
      </c>
      <c r="W30" s="11" t="e">
        <f t="shared" si="6"/>
        <v>#DIV/0!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 t="s">
        <v>60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72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/>
      <c r="R31" s="11">
        <f t="shared" si="4"/>
        <v>0</v>
      </c>
      <c r="S31" s="13"/>
      <c r="T31" s="13"/>
      <c r="U31" s="11"/>
      <c r="V31" s="11" t="e">
        <f t="shared" si="5"/>
        <v>#DIV/0!</v>
      </c>
      <c r="W31" s="11" t="e">
        <f t="shared" si="6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 t="s">
        <v>60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38</v>
      </c>
      <c r="C32" s="1">
        <v>8.39</v>
      </c>
      <c r="D32" s="1"/>
      <c r="E32" s="1">
        <v>1.8759999999999999</v>
      </c>
      <c r="F32" s="1">
        <v>6.5140000000000002</v>
      </c>
      <c r="G32" s="8">
        <v>1</v>
      </c>
      <c r="H32" s="1">
        <v>50</v>
      </c>
      <c r="I32" s="1" t="s">
        <v>39</v>
      </c>
      <c r="J32" s="1"/>
      <c r="K32" s="1">
        <v>1.6</v>
      </c>
      <c r="L32" s="1">
        <f t="shared" si="2"/>
        <v>0.2759999999999998</v>
      </c>
      <c r="M32" s="1">
        <f t="shared" si="3"/>
        <v>1.8759999999999999</v>
      </c>
      <c r="N32" s="1"/>
      <c r="O32" s="1">
        <v>0</v>
      </c>
      <c r="P32" s="1">
        <v>4</v>
      </c>
      <c r="Q32" s="1"/>
      <c r="R32" s="1">
        <f t="shared" si="4"/>
        <v>0.37519999999999998</v>
      </c>
      <c r="S32" s="5"/>
      <c r="T32" s="5"/>
      <c r="U32" s="1"/>
      <c r="V32" s="1">
        <f t="shared" si="5"/>
        <v>28.022388059701491</v>
      </c>
      <c r="W32" s="1">
        <f t="shared" si="6"/>
        <v>28.022388059701491</v>
      </c>
      <c r="X32" s="1">
        <v>0.74580000000000002</v>
      </c>
      <c r="Y32" s="1">
        <v>0.184</v>
      </c>
      <c r="Z32" s="1">
        <v>-0.18659999999999999</v>
      </c>
      <c r="AA32" s="1">
        <v>0.55380000000000007</v>
      </c>
      <c r="AB32" s="1">
        <v>0.55380000000000007</v>
      </c>
      <c r="AC32" s="1">
        <v>0.36299999999999999</v>
      </c>
      <c r="AD32" s="1">
        <v>0.36299999999999999</v>
      </c>
      <c r="AE32" s="1">
        <v>0.91080000000000005</v>
      </c>
      <c r="AF32" s="1">
        <v>0.91080000000000005</v>
      </c>
      <c r="AG32" s="1">
        <v>0.55599999999999994</v>
      </c>
      <c r="AH32" s="15" t="s">
        <v>148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1864</v>
      </c>
      <c r="D33" s="1">
        <v>3084</v>
      </c>
      <c r="E33" s="1">
        <v>1165</v>
      </c>
      <c r="F33" s="1">
        <v>1649</v>
      </c>
      <c r="G33" s="8">
        <v>0.4</v>
      </c>
      <c r="H33" s="1">
        <v>45</v>
      </c>
      <c r="I33" s="1" t="s">
        <v>39</v>
      </c>
      <c r="J33" s="1"/>
      <c r="K33" s="1">
        <v>1635</v>
      </c>
      <c r="L33" s="1">
        <f t="shared" si="2"/>
        <v>-470</v>
      </c>
      <c r="M33" s="1">
        <f t="shared" si="3"/>
        <v>898</v>
      </c>
      <c r="N33" s="1">
        <v>24</v>
      </c>
      <c r="O33" s="1">
        <v>267</v>
      </c>
      <c r="P33" s="1">
        <v>260</v>
      </c>
      <c r="Q33" s="1"/>
      <c r="R33" s="1">
        <f t="shared" si="4"/>
        <v>179.6</v>
      </c>
      <c r="S33" s="5">
        <f t="shared" ref="S33:S36" si="11">11*R33-Q33-P33-F33</f>
        <v>66.599999999999909</v>
      </c>
      <c r="T33" s="5"/>
      <c r="U33" s="1"/>
      <c r="V33" s="1">
        <f t="shared" si="5"/>
        <v>11</v>
      </c>
      <c r="W33" s="1">
        <f t="shared" si="6"/>
        <v>10.629175946547884</v>
      </c>
      <c r="X33" s="1">
        <v>201.8</v>
      </c>
      <c r="Y33" s="1">
        <v>197</v>
      </c>
      <c r="Z33" s="1">
        <v>240.4</v>
      </c>
      <c r="AA33" s="1">
        <v>227.8</v>
      </c>
      <c r="AB33" s="1">
        <v>231.4</v>
      </c>
      <c r="AC33" s="1">
        <v>253</v>
      </c>
      <c r="AD33" s="1">
        <v>256.60000000000002</v>
      </c>
      <c r="AE33" s="1">
        <v>243.8</v>
      </c>
      <c r="AF33" s="1">
        <v>234.2</v>
      </c>
      <c r="AG33" s="1">
        <v>277</v>
      </c>
      <c r="AH33" s="1" t="s">
        <v>45</v>
      </c>
      <c r="AI33" s="1">
        <f t="shared" si="7"/>
        <v>27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1646</v>
      </c>
      <c r="D34" s="1">
        <v>500</v>
      </c>
      <c r="E34" s="1">
        <v>923</v>
      </c>
      <c r="F34" s="1">
        <v>958</v>
      </c>
      <c r="G34" s="8">
        <v>0.45</v>
      </c>
      <c r="H34" s="1">
        <v>50</v>
      </c>
      <c r="I34" s="10" t="s">
        <v>47</v>
      </c>
      <c r="J34" s="1"/>
      <c r="K34" s="1">
        <v>923</v>
      </c>
      <c r="L34" s="1">
        <f t="shared" si="2"/>
        <v>0</v>
      </c>
      <c r="M34" s="1">
        <f t="shared" si="3"/>
        <v>923</v>
      </c>
      <c r="N34" s="1"/>
      <c r="O34" s="1">
        <v>0</v>
      </c>
      <c r="P34" s="1">
        <v>0</v>
      </c>
      <c r="Q34" s="1">
        <v>500</v>
      </c>
      <c r="R34" s="1">
        <f t="shared" si="4"/>
        <v>184.6</v>
      </c>
      <c r="S34" s="5"/>
      <c r="T34" s="5"/>
      <c r="U34" s="1"/>
      <c r="V34" s="1">
        <f t="shared" si="5"/>
        <v>7.8981581798483207</v>
      </c>
      <c r="W34" s="1">
        <f t="shared" si="6"/>
        <v>7.8981581798483207</v>
      </c>
      <c r="X34" s="1">
        <v>80.2</v>
      </c>
      <c r="Y34" s="1">
        <v>85.4</v>
      </c>
      <c r="Z34" s="1">
        <v>80.599999999999994</v>
      </c>
      <c r="AA34" s="1">
        <v>67.599999999999994</v>
      </c>
      <c r="AB34" s="1">
        <v>71</v>
      </c>
      <c r="AC34" s="1">
        <v>79.599999999999994</v>
      </c>
      <c r="AD34" s="1">
        <v>79.400000000000006</v>
      </c>
      <c r="AE34" s="1">
        <v>63.2</v>
      </c>
      <c r="AF34" s="1">
        <v>69.599999999999994</v>
      </c>
      <c r="AG34" s="1">
        <v>94.2</v>
      </c>
      <c r="AH34" s="16" t="s">
        <v>45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>
        <v>1197</v>
      </c>
      <c r="D35" s="1">
        <v>3201</v>
      </c>
      <c r="E35" s="1">
        <v>1407</v>
      </c>
      <c r="F35" s="1">
        <v>1757</v>
      </c>
      <c r="G35" s="8">
        <v>0.4</v>
      </c>
      <c r="H35" s="1">
        <v>45</v>
      </c>
      <c r="I35" s="1" t="s">
        <v>39</v>
      </c>
      <c r="J35" s="1"/>
      <c r="K35" s="1">
        <v>1834</v>
      </c>
      <c r="L35" s="1">
        <f t="shared" si="2"/>
        <v>-427</v>
      </c>
      <c r="M35" s="1">
        <f t="shared" si="3"/>
        <v>1127</v>
      </c>
      <c r="N35" s="1">
        <v>24</v>
      </c>
      <c r="O35" s="1">
        <v>280</v>
      </c>
      <c r="P35" s="1">
        <v>478</v>
      </c>
      <c r="Q35" s="1"/>
      <c r="R35" s="1">
        <f t="shared" si="4"/>
        <v>225.4</v>
      </c>
      <c r="S35" s="5">
        <f t="shared" si="11"/>
        <v>244.40000000000009</v>
      </c>
      <c r="T35" s="5"/>
      <c r="U35" s="1"/>
      <c r="V35" s="1">
        <f t="shared" si="5"/>
        <v>11</v>
      </c>
      <c r="W35" s="1">
        <f t="shared" si="6"/>
        <v>9.9157054125998219</v>
      </c>
      <c r="X35" s="1">
        <v>240.2</v>
      </c>
      <c r="Y35" s="1">
        <v>194.6</v>
      </c>
      <c r="Z35" s="1">
        <v>230.2</v>
      </c>
      <c r="AA35" s="1">
        <v>161.80000000000001</v>
      </c>
      <c r="AB35" s="1">
        <v>145.4</v>
      </c>
      <c r="AC35" s="1">
        <v>165</v>
      </c>
      <c r="AD35" s="1">
        <v>203</v>
      </c>
      <c r="AE35" s="1">
        <v>127.4</v>
      </c>
      <c r="AF35" s="1">
        <v>96.6</v>
      </c>
      <c r="AG35" s="1">
        <v>201.6</v>
      </c>
      <c r="AH35" s="1" t="s">
        <v>40</v>
      </c>
      <c r="AI35" s="1">
        <f t="shared" si="7"/>
        <v>98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38</v>
      </c>
      <c r="C36" s="1">
        <v>257.47000000000003</v>
      </c>
      <c r="D36" s="1">
        <v>912.548</v>
      </c>
      <c r="E36" s="1">
        <v>352.76499999999999</v>
      </c>
      <c r="F36" s="1">
        <v>591.40200000000004</v>
      </c>
      <c r="G36" s="8">
        <v>1</v>
      </c>
      <c r="H36" s="1">
        <v>45</v>
      </c>
      <c r="I36" s="1" t="s">
        <v>39</v>
      </c>
      <c r="J36" s="1"/>
      <c r="K36" s="1">
        <v>480.61399999999998</v>
      </c>
      <c r="L36" s="1">
        <f t="shared" si="2"/>
        <v>-127.84899999999999</v>
      </c>
      <c r="M36" s="1">
        <f t="shared" si="3"/>
        <v>352.76499999999999</v>
      </c>
      <c r="N36" s="1">
        <v>25.41</v>
      </c>
      <c r="O36" s="1">
        <v>0</v>
      </c>
      <c r="P36" s="1">
        <v>155.57259999999999</v>
      </c>
      <c r="Q36" s="1"/>
      <c r="R36" s="1">
        <f t="shared" si="4"/>
        <v>70.552999999999997</v>
      </c>
      <c r="S36" s="5">
        <f t="shared" si="11"/>
        <v>29.108399999999961</v>
      </c>
      <c r="T36" s="5"/>
      <c r="U36" s="1"/>
      <c r="V36" s="1">
        <f t="shared" si="5"/>
        <v>11</v>
      </c>
      <c r="W36" s="1">
        <f t="shared" si="6"/>
        <v>10.587425056340624</v>
      </c>
      <c r="X36" s="1">
        <v>76.597400000000007</v>
      </c>
      <c r="Y36" s="1">
        <v>80.703400000000002</v>
      </c>
      <c r="Z36" s="1">
        <v>86.424000000000007</v>
      </c>
      <c r="AA36" s="1">
        <v>65.379400000000004</v>
      </c>
      <c r="AB36" s="1">
        <v>70.510799999999989</v>
      </c>
      <c r="AC36" s="1">
        <v>91.172600000000017</v>
      </c>
      <c r="AD36" s="1">
        <v>93.395399999999995</v>
      </c>
      <c r="AE36" s="1">
        <v>68.459000000000003</v>
      </c>
      <c r="AF36" s="1">
        <v>60.324199999999998</v>
      </c>
      <c r="AG36" s="1">
        <v>75.522799999999989</v>
      </c>
      <c r="AH36" s="1"/>
      <c r="AI36" s="1">
        <f t="shared" si="7"/>
        <v>29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78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/>
      <c r="R37" s="11">
        <f t="shared" si="4"/>
        <v>0</v>
      </c>
      <c r="S37" s="13"/>
      <c r="T37" s="13"/>
      <c r="U37" s="11"/>
      <c r="V37" s="1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79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44</v>
      </c>
      <c r="C38" s="1">
        <v>302</v>
      </c>
      <c r="D38" s="1">
        <v>411</v>
      </c>
      <c r="E38" s="1">
        <v>202</v>
      </c>
      <c r="F38" s="1">
        <v>336</v>
      </c>
      <c r="G38" s="8">
        <v>0.35</v>
      </c>
      <c r="H38" s="1">
        <v>40</v>
      </c>
      <c r="I38" s="1" t="s">
        <v>39</v>
      </c>
      <c r="J38" s="1"/>
      <c r="K38" s="1">
        <v>236</v>
      </c>
      <c r="L38" s="1">
        <f t="shared" ref="L38:L69" si="12">E38-K38</f>
        <v>-34</v>
      </c>
      <c r="M38" s="1">
        <f t="shared" si="3"/>
        <v>202</v>
      </c>
      <c r="N38" s="1"/>
      <c r="O38" s="1">
        <v>0</v>
      </c>
      <c r="P38" s="1">
        <v>39</v>
      </c>
      <c r="Q38" s="1"/>
      <c r="R38" s="1">
        <f t="shared" si="4"/>
        <v>40.4</v>
      </c>
      <c r="S38" s="5">
        <f t="shared" ref="S38:S45" si="13">11*R38-Q38-P38-F38</f>
        <v>69.399999999999977</v>
      </c>
      <c r="T38" s="5"/>
      <c r="U38" s="1"/>
      <c r="V38" s="1">
        <f t="shared" si="5"/>
        <v>11</v>
      </c>
      <c r="W38" s="1">
        <f t="shared" si="6"/>
        <v>9.282178217821782</v>
      </c>
      <c r="X38" s="1">
        <v>39.200000000000003</v>
      </c>
      <c r="Y38" s="1">
        <v>45.8</v>
      </c>
      <c r="Z38" s="1">
        <v>59.6</v>
      </c>
      <c r="AA38" s="1">
        <v>45.2</v>
      </c>
      <c r="AB38" s="1">
        <v>38.799999999999997</v>
      </c>
      <c r="AC38" s="1">
        <v>43.4</v>
      </c>
      <c r="AD38" s="1">
        <v>50.2</v>
      </c>
      <c r="AE38" s="1">
        <v>44.8</v>
      </c>
      <c r="AF38" s="1">
        <v>39</v>
      </c>
      <c r="AG38" s="1">
        <v>48</v>
      </c>
      <c r="AH38" s="1"/>
      <c r="AI38" s="1">
        <f t="shared" si="7"/>
        <v>24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38</v>
      </c>
      <c r="C39" s="1">
        <v>45.526000000000003</v>
      </c>
      <c r="D39" s="1">
        <v>88.412999999999997</v>
      </c>
      <c r="E39" s="1">
        <v>59.716999999999999</v>
      </c>
      <c r="F39" s="1">
        <v>57.890999999999998</v>
      </c>
      <c r="G39" s="8">
        <v>1</v>
      </c>
      <c r="H39" s="1">
        <v>40</v>
      </c>
      <c r="I39" s="1" t="s">
        <v>39</v>
      </c>
      <c r="J39" s="1"/>
      <c r="K39" s="1">
        <v>81.322000000000003</v>
      </c>
      <c r="L39" s="1">
        <f t="shared" si="12"/>
        <v>-21.605000000000004</v>
      </c>
      <c r="M39" s="1">
        <f t="shared" si="3"/>
        <v>59.716999999999999</v>
      </c>
      <c r="N39" s="1"/>
      <c r="O39" s="1">
        <v>0</v>
      </c>
      <c r="P39" s="1">
        <v>70.908200000000008</v>
      </c>
      <c r="Q39" s="1"/>
      <c r="R39" s="1">
        <f t="shared" si="4"/>
        <v>11.9434</v>
      </c>
      <c r="S39" s="5">
        <v>4</v>
      </c>
      <c r="T39" s="5"/>
      <c r="U39" s="1"/>
      <c r="V39" s="1">
        <f t="shared" si="5"/>
        <v>11.119044828105901</v>
      </c>
      <c r="W39" s="1">
        <f t="shared" si="6"/>
        <v>10.784131821759299</v>
      </c>
      <c r="X39" s="1">
        <v>12.6538</v>
      </c>
      <c r="Y39" s="1">
        <v>6.9028000000000009</v>
      </c>
      <c r="Z39" s="1">
        <v>6.7754000000000003</v>
      </c>
      <c r="AA39" s="1">
        <v>7.617</v>
      </c>
      <c r="AB39" s="1">
        <v>7.5939999999999994</v>
      </c>
      <c r="AC39" s="1">
        <v>4.9908000000000001</v>
      </c>
      <c r="AD39" s="1">
        <v>4.2778</v>
      </c>
      <c r="AE39" s="1">
        <v>5.4527999999999999</v>
      </c>
      <c r="AF39" s="1">
        <v>5.7385999999999999</v>
      </c>
      <c r="AG39" s="1">
        <v>4.9293999999999993</v>
      </c>
      <c r="AH39" s="1"/>
      <c r="AI39" s="1">
        <f t="shared" si="7"/>
        <v>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44</v>
      </c>
      <c r="C40" s="1">
        <v>468</v>
      </c>
      <c r="D40" s="1">
        <v>542</v>
      </c>
      <c r="E40" s="1">
        <v>386</v>
      </c>
      <c r="F40" s="1">
        <v>189</v>
      </c>
      <c r="G40" s="8">
        <v>0.4</v>
      </c>
      <c r="H40" s="1">
        <v>40</v>
      </c>
      <c r="I40" s="1" t="s">
        <v>39</v>
      </c>
      <c r="J40" s="1"/>
      <c r="K40" s="1">
        <v>537</v>
      </c>
      <c r="L40" s="1">
        <f t="shared" si="12"/>
        <v>-151</v>
      </c>
      <c r="M40" s="1">
        <f t="shared" si="3"/>
        <v>246</v>
      </c>
      <c r="N40" s="1"/>
      <c r="O40" s="1">
        <v>140</v>
      </c>
      <c r="P40" s="1">
        <v>348</v>
      </c>
      <c r="Q40" s="1"/>
      <c r="R40" s="1">
        <f t="shared" si="4"/>
        <v>49.2</v>
      </c>
      <c r="S40" s="5">
        <f t="shared" si="13"/>
        <v>4.2000000000000455</v>
      </c>
      <c r="T40" s="5"/>
      <c r="U40" s="1"/>
      <c r="V40" s="1">
        <f t="shared" si="5"/>
        <v>11</v>
      </c>
      <c r="W40" s="1">
        <f t="shared" si="6"/>
        <v>10.914634146341463</v>
      </c>
      <c r="X40" s="1">
        <v>57.4</v>
      </c>
      <c r="Y40" s="1">
        <v>36.799999999999997</v>
      </c>
      <c r="Z40" s="1">
        <v>47.2</v>
      </c>
      <c r="AA40" s="1">
        <v>53.4</v>
      </c>
      <c r="AB40" s="1">
        <v>42.8</v>
      </c>
      <c r="AC40" s="1">
        <v>56.4</v>
      </c>
      <c r="AD40" s="1">
        <v>62.2</v>
      </c>
      <c r="AE40" s="1">
        <v>53.8</v>
      </c>
      <c r="AF40" s="1">
        <v>57.2</v>
      </c>
      <c r="AG40" s="1">
        <v>51.8</v>
      </c>
      <c r="AH40" s="1"/>
      <c r="AI40" s="1">
        <f t="shared" si="7"/>
        <v>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44</v>
      </c>
      <c r="C41" s="1">
        <v>689</v>
      </c>
      <c r="D41" s="1">
        <v>1279</v>
      </c>
      <c r="E41" s="1">
        <v>603</v>
      </c>
      <c r="F41" s="1">
        <v>751</v>
      </c>
      <c r="G41" s="8">
        <v>0.4</v>
      </c>
      <c r="H41" s="1">
        <v>45</v>
      </c>
      <c r="I41" s="1" t="s">
        <v>39</v>
      </c>
      <c r="J41" s="1"/>
      <c r="K41" s="1">
        <v>787</v>
      </c>
      <c r="L41" s="1">
        <f t="shared" si="12"/>
        <v>-184</v>
      </c>
      <c r="M41" s="1">
        <f t="shared" si="3"/>
        <v>433</v>
      </c>
      <c r="N41" s="1"/>
      <c r="O41" s="1">
        <v>170</v>
      </c>
      <c r="P41" s="1">
        <v>151.80000000000001</v>
      </c>
      <c r="Q41" s="1"/>
      <c r="R41" s="1">
        <f t="shared" si="4"/>
        <v>86.6</v>
      </c>
      <c r="S41" s="5">
        <f t="shared" si="13"/>
        <v>49.799999999999955</v>
      </c>
      <c r="T41" s="5"/>
      <c r="U41" s="1"/>
      <c r="V41" s="1">
        <f t="shared" si="5"/>
        <v>11</v>
      </c>
      <c r="W41" s="1">
        <f t="shared" si="6"/>
        <v>10.424942263279446</v>
      </c>
      <c r="X41" s="1">
        <v>99.6</v>
      </c>
      <c r="Y41" s="1">
        <v>103.2</v>
      </c>
      <c r="Z41" s="1">
        <v>102.2</v>
      </c>
      <c r="AA41" s="1">
        <v>90.2</v>
      </c>
      <c r="AB41" s="1">
        <v>94.8</v>
      </c>
      <c r="AC41" s="1">
        <v>102.4</v>
      </c>
      <c r="AD41" s="1">
        <v>96.8</v>
      </c>
      <c r="AE41" s="1">
        <v>82.2</v>
      </c>
      <c r="AF41" s="1">
        <v>80.2</v>
      </c>
      <c r="AG41" s="1">
        <v>87</v>
      </c>
      <c r="AH41" s="1" t="s">
        <v>45</v>
      </c>
      <c r="AI41" s="1">
        <f t="shared" si="7"/>
        <v>20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38</v>
      </c>
      <c r="C42" s="1">
        <v>61.591000000000001</v>
      </c>
      <c r="D42" s="1">
        <v>155.38200000000001</v>
      </c>
      <c r="E42" s="1">
        <v>146.15199999999999</v>
      </c>
      <c r="F42" s="1">
        <v>45.680999999999997</v>
      </c>
      <c r="G42" s="8">
        <v>1</v>
      </c>
      <c r="H42" s="1">
        <v>40</v>
      </c>
      <c r="I42" s="1" t="s">
        <v>39</v>
      </c>
      <c r="J42" s="1"/>
      <c r="K42" s="1">
        <v>171.63900000000001</v>
      </c>
      <c r="L42" s="1">
        <f t="shared" si="12"/>
        <v>-25.487000000000023</v>
      </c>
      <c r="M42" s="1">
        <f t="shared" si="3"/>
        <v>146.15199999999999</v>
      </c>
      <c r="N42" s="1"/>
      <c r="O42" s="1">
        <v>0</v>
      </c>
      <c r="P42" s="1">
        <v>147.9066</v>
      </c>
      <c r="Q42" s="1"/>
      <c r="R42" s="1">
        <f t="shared" si="4"/>
        <v>29.230399999999996</v>
      </c>
      <c r="S42" s="5">
        <f t="shared" si="13"/>
        <v>127.94679999999995</v>
      </c>
      <c r="T42" s="5"/>
      <c r="U42" s="1"/>
      <c r="V42" s="1">
        <f t="shared" si="5"/>
        <v>11</v>
      </c>
      <c r="W42" s="1">
        <f t="shared" si="6"/>
        <v>6.6228173408506228</v>
      </c>
      <c r="X42" s="1">
        <v>24.4754</v>
      </c>
      <c r="Y42" s="1">
        <v>12.2744</v>
      </c>
      <c r="Z42" s="1">
        <v>20.475200000000001</v>
      </c>
      <c r="AA42" s="1">
        <v>10.4772</v>
      </c>
      <c r="AB42" s="1">
        <v>10.0306</v>
      </c>
      <c r="AC42" s="1">
        <v>11.473000000000001</v>
      </c>
      <c r="AD42" s="1">
        <v>12.897600000000001</v>
      </c>
      <c r="AE42" s="1">
        <v>14.566800000000001</v>
      </c>
      <c r="AF42" s="1">
        <v>13.571999999999999</v>
      </c>
      <c r="AG42" s="1">
        <v>9.0924000000000014</v>
      </c>
      <c r="AH42" s="1"/>
      <c r="AI42" s="1">
        <f t="shared" si="7"/>
        <v>128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44</v>
      </c>
      <c r="C43" s="1">
        <v>686</v>
      </c>
      <c r="D43" s="1">
        <v>669</v>
      </c>
      <c r="E43" s="1">
        <v>404</v>
      </c>
      <c r="F43" s="1">
        <v>538</v>
      </c>
      <c r="G43" s="8">
        <v>0.35</v>
      </c>
      <c r="H43" s="1">
        <v>40</v>
      </c>
      <c r="I43" s="1" t="s">
        <v>39</v>
      </c>
      <c r="J43" s="1"/>
      <c r="K43" s="1">
        <v>453</v>
      </c>
      <c r="L43" s="1">
        <f t="shared" si="12"/>
        <v>-49</v>
      </c>
      <c r="M43" s="1">
        <f t="shared" si="3"/>
        <v>404</v>
      </c>
      <c r="N43" s="1"/>
      <c r="O43" s="1">
        <v>0</v>
      </c>
      <c r="P43" s="1">
        <v>157.59999999999991</v>
      </c>
      <c r="Q43" s="1"/>
      <c r="R43" s="1">
        <f t="shared" si="4"/>
        <v>80.8</v>
      </c>
      <c r="S43" s="5">
        <f t="shared" si="13"/>
        <v>193.20000000000005</v>
      </c>
      <c r="T43" s="5"/>
      <c r="U43" s="1"/>
      <c r="V43" s="1">
        <f t="shared" si="5"/>
        <v>11</v>
      </c>
      <c r="W43" s="1">
        <f t="shared" si="6"/>
        <v>8.6089108910891081</v>
      </c>
      <c r="X43" s="1">
        <v>74.2</v>
      </c>
      <c r="Y43" s="1">
        <v>76.400000000000006</v>
      </c>
      <c r="Z43" s="1">
        <v>99.8</v>
      </c>
      <c r="AA43" s="1">
        <v>83.2</v>
      </c>
      <c r="AB43" s="1">
        <v>77.8</v>
      </c>
      <c r="AC43" s="1">
        <v>67.8</v>
      </c>
      <c r="AD43" s="1">
        <v>76</v>
      </c>
      <c r="AE43" s="1">
        <v>70.599999999999994</v>
      </c>
      <c r="AF43" s="1">
        <v>57.6</v>
      </c>
      <c r="AG43" s="1">
        <v>92</v>
      </c>
      <c r="AH43" s="1" t="s">
        <v>45</v>
      </c>
      <c r="AI43" s="1">
        <f t="shared" si="7"/>
        <v>68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44</v>
      </c>
      <c r="C44" s="1">
        <v>697</v>
      </c>
      <c r="D44" s="1">
        <v>265</v>
      </c>
      <c r="E44" s="1">
        <v>316</v>
      </c>
      <c r="F44" s="1">
        <v>457</v>
      </c>
      <c r="G44" s="8">
        <v>0.4</v>
      </c>
      <c r="H44" s="1">
        <v>40</v>
      </c>
      <c r="I44" s="1" t="s">
        <v>39</v>
      </c>
      <c r="J44" s="1"/>
      <c r="K44" s="1">
        <v>336</v>
      </c>
      <c r="L44" s="1">
        <f t="shared" si="12"/>
        <v>-20</v>
      </c>
      <c r="M44" s="1">
        <f t="shared" si="3"/>
        <v>316</v>
      </c>
      <c r="N44" s="1"/>
      <c r="O44" s="1">
        <v>0</v>
      </c>
      <c r="P44" s="1">
        <v>126.2</v>
      </c>
      <c r="Q44" s="1"/>
      <c r="R44" s="1">
        <f t="shared" si="4"/>
        <v>63.2</v>
      </c>
      <c r="S44" s="5">
        <f t="shared" si="13"/>
        <v>112</v>
      </c>
      <c r="T44" s="5"/>
      <c r="U44" s="1"/>
      <c r="V44" s="1">
        <f t="shared" si="5"/>
        <v>11</v>
      </c>
      <c r="W44" s="1">
        <f t="shared" si="6"/>
        <v>9.2278481012658222</v>
      </c>
      <c r="X44" s="1">
        <v>63.2</v>
      </c>
      <c r="Y44" s="1">
        <v>69.8</v>
      </c>
      <c r="Z44" s="1">
        <v>72.2</v>
      </c>
      <c r="AA44" s="1">
        <v>79.2</v>
      </c>
      <c r="AB44" s="1">
        <v>75.8</v>
      </c>
      <c r="AC44" s="1">
        <v>54.2</v>
      </c>
      <c r="AD44" s="1">
        <v>54.6</v>
      </c>
      <c r="AE44" s="1">
        <v>68.400000000000006</v>
      </c>
      <c r="AF44" s="1">
        <v>70</v>
      </c>
      <c r="AG44" s="1">
        <v>47.8</v>
      </c>
      <c r="AH44" s="1" t="s">
        <v>45</v>
      </c>
      <c r="AI44" s="1">
        <f t="shared" si="7"/>
        <v>45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38</v>
      </c>
      <c r="C45" s="1">
        <v>186.63300000000001</v>
      </c>
      <c r="D45" s="1">
        <v>82.6</v>
      </c>
      <c r="E45" s="1">
        <v>90.138000000000005</v>
      </c>
      <c r="F45" s="1">
        <v>125.739</v>
      </c>
      <c r="G45" s="8">
        <v>1</v>
      </c>
      <c r="H45" s="1">
        <v>50</v>
      </c>
      <c r="I45" s="1" t="s">
        <v>39</v>
      </c>
      <c r="J45" s="1"/>
      <c r="K45" s="1">
        <v>99.47</v>
      </c>
      <c r="L45" s="1">
        <f t="shared" si="12"/>
        <v>-9.3319999999999936</v>
      </c>
      <c r="M45" s="1">
        <f t="shared" si="3"/>
        <v>90.138000000000005</v>
      </c>
      <c r="N45" s="1"/>
      <c r="O45" s="1">
        <v>0</v>
      </c>
      <c r="P45" s="1">
        <v>43.549200000000013</v>
      </c>
      <c r="Q45" s="1"/>
      <c r="R45" s="1">
        <f t="shared" si="4"/>
        <v>18.0276</v>
      </c>
      <c r="S45" s="5">
        <f t="shared" si="13"/>
        <v>29.015399999999971</v>
      </c>
      <c r="T45" s="5"/>
      <c r="U45" s="1"/>
      <c r="V45" s="1">
        <f t="shared" si="5"/>
        <v>11</v>
      </c>
      <c r="W45" s="1">
        <f t="shared" si="6"/>
        <v>9.3905012314451195</v>
      </c>
      <c r="X45" s="1">
        <v>17.4956</v>
      </c>
      <c r="Y45" s="1">
        <v>17.861799999999999</v>
      </c>
      <c r="Z45" s="1">
        <v>16.595600000000001</v>
      </c>
      <c r="AA45" s="1">
        <v>13.2492</v>
      </c>
      <c r="AB45" s="1">
        <v>13.148400000000001</v>
      </c>
      <c r="AC45" s="1">
        <v>26.236999999999998</v>
      </c>
      <c r="AD45" s="1">
        <v>28.0672</v>
      </c>
      <c r="AE45" s="1">
        <v>16.2944</v>
      </c>
      <c r="AF45" s="1">
        <v>17.2834</v>
      </c>
      <c r="AG45" s="1">
        <v>12.0724</v>
      </c>
      <c r="AH45" s="1"/>
      <c r="AI45" s="1">
        <f t="shared" si="7"/>
        <v>29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38</v>
      </c>
      <c r="C46" s="1">
        <v>771.95899999999995</v>
      </c>
      <c r="D46" s="1">
        <v>1104.8240000000001</v>
      </c>
      <c r="E46" s="1">
        <v>786.86699999999996</v>
      </c>
      <c r="F46" s="1">
        <v>526.803</v>
      </c>
      <c r="G46" s="8">
        <v>1</v>
      </c>
      <c r="H46" s="1">
        <v>50</v>
      </c>
      <c r="I46" s="1" t="s">
        <v>39</v>
      </c>
      <c r="J46" s="1"/>
      <c r="K46" s="1">
        <v>919.81299999999999</v>
      </c>
      <c r="L46" s="1">
        <f t="shared" si="12"/>
        <v>-132.94600000000003</v>
      </c>
      <c r="M46" s="1">
        <f t="shared" si="3"/>
        <v>786.86699999999996</v>
      </c>
      <c r="N46" s="1">
        <v>22.033999999999999</v>
      </c>
      <c r="O46" s="1">
        <v>0</v>
      </c>
      <c r="P46" s="1">
        <v>925.4350000000004</v>
      </c>
      <c r="Q46" s="1"/>
      <c r="R46" s="1">
        <f t="shared" si="4"/>
        <v>157.3734</v>
      </c>
      <c r="S46" s="5">
        <f>12*R46-Q46-P46-F46</f>
        <v>436.24279999999965</v>
      </c>
      <c r="T46" s="5"/>
      <c r="U46" s="1"/>
      <c r="V46" s="1">
        <f t="shared" si="5"/>
        <v>11.999999999999998</v>
      </c>
      <c r="W46" s="1">
        <f t="shared" si="6"/>
        <v>9.2279762653663209</v>
      </c>
      <c r="X46" s="1">
        <v>155.3366</v>
      </c>
      <c r="Y46" s="1">
        <v>154.08680000000001</v>
      </c>
      <c r="Z46" s="1">
        <v>159.62280000000001</v>
      </c>
      <c r="AA46" s="1">
        <v>164.17240000000001</v>
      </c>
      <c r="AB46" s="1">
        <v>173.8176</v>
      </c>
      <c r="AC46" s="1">
        <v>188.05459999999999</v>
      </c>
      <c r="AD46" s="1">
        <v>172.08459999999999</v>
      </c>
      <c r="AE46" s="1">
        <v>141.43379999999999</v>
      </c>
      <c r="AF46" s="1">
        <v>147.00219999999999</v>
      </c>
      <c r="AG46" s="1">
        <v>156.27979999999999</v>
      </c>
      <c r="AH46" s="1" t="s">
        <v>55</v>
      </c>
      <c r="AI46" s="1">
        <f t="shared" si="7"/>
        <v>436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89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2"/>
        <v>0</v>
      </c>
      <c r="M47" s="11">
        <f t="shared" si="3"/>
        <v>0</v>
      </c>
      <c r="N47" s="11"/>
      <c r="O47" s="11">
        <v>0</v>
      </c>
      <c r="P47" s="11">
        <v>0</v>
      </c>
      <c r="Q47" s="11"/>
      <c r="R47" s="11">
        <f t="shared" si="4"/>
        <v>0</v>
      </c>
      <c r="S47" s="13"/>
      <c r="T47" s="13"/>
      <c r="U47" s="11"/>
      <c r="V47" s="11" t="e">
        <f t="shared" si="5"/>
        <v>#DIV/0!</v>
      </c>
      <c r="W47" s="11" t="e">
        <f t="shared" si="6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 t="s">
        <v>60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44</v>
      </c>
      <c r="C48" s="1">
        <v>279</v>
      </c>
      <c r="D48" s="1">
        <v>220</v>
      </c>
      <c r="E48" s="1">
        <v>166</v>
      </c>
      <c r="F48" s="1">
        <v>315</v>
      </c>
      <c r="G48" s="8">
        <v>0.45</v>
      </c>
      <c r="H48" s="1">
        <v>50</v>
      </c>
      <c r="I48" s="1" t="s">
        <v>39</v>
      </c>
      <c r="J48" s="1"/>
      <c r="K48" s="1">
        <v>176</v>
      </c>
      <c r="L48" s="1">
        <f t="shared" si="12"/>
        <v>-10</v>
      </c>
      <c r="M48" s="1">
        <f t="shared" si="3"/>
        <v>166</v>
      </c>
      <c r="N48" s="1"/>
      <c r="O48" s="1">
        <v>0</v>
      </c>
      <c r="P48" s="1">
        <v>0</v>
      </c>
      <c r="Q48" s="1"/>
      <c r="R48" s="1">
        <f t="shared" si="4"/>
        <v>33.200000000000003</v>
      </c>
      <c r="S48" s="5">
        <f>12*R48-Q48-P48-F48</f>
        <v>83.400000000000034</v>
      </c>
      <c r="T48" s="5"/>
      <c r="U48" s="1"/>
      <c r="V48" s="1">
        <f t="shared" si="5"/>
        <v>12</v>
      </c>
      <c r="W48" s="1">
        <f t="shared" si="6"/>
        <v>9.4879518072289155</v>
      </c>
      <c r="X48" s="1">
        <v>31.6</v>
      </c>
      <c r="Y48" s="1">
        <v>40.799999999999997</v>
      </c>
      <c r="Z48" s="1">
        <v>43.6</v>
      </c>
      <c r="AA48" s="1">
        <v>28.2</v>
      </c>
      <c r="AB48" s="1">
        <v>26.2</v>
      </c>
      <c r="AC48" s="1">
        <v>49.8</v>
      </c>
      <c r="AD48" s="1">
        <v>49.8</v>
      </c>
      <c r="AE48" s="1">
        <v>33.799999999999997</v>
      </c>
      <c r="AF48" s="1">
        <v>33.200000000000003</v>
      </c>
      <c r="AG48" s="1">
        <v>34.6</v>
      </c>
      <c r="AH48" s="1" t="s">
        <v>45</v>
      </c>
      <c r="AI48" s="1">
        <f t="shared" si="7"/>
        <v>38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91</v>
      </c>
      <c r="B49" s="11" t="s">
        <v>38</v>
      </c>
      <c r="C49" s="11"/>
      <c r="D49" s="11"/>
      <c r="E49" s="11"/>
      <c r="F49" s="11"/>
      <c r="G49" s="12">
        <v>0</v>
      </c>
      <c r="H49" s="11">
        <v>40</v>
      </c>
      <c r="I49" s="11" t="s">
        <v>39</v>
      </c>
      <c r="J49" s="11"/>
      <c r="K49" s="11"/>
      <c r="L49" s="11">
        <f t="shared" si="12"/>
        <v>0</v>
      </c>
      <c r="M49" s="11">
        <f t="shared" si="3"/>
        <v>0</v>
      </c>
      <c r="N49" s="11"/>
      <c r="O49" s="11">
        <v>0</v>
      </c>
      <c r="P49" s="11">
        <v>0</v>
      </c>
      <c r="Q49" s="11"/>
      <c r="R49" s="11">
        <f t="shared" si="4"/>
        <v>0</v>
      </c>
      <c r="S49" s="13"/>
      <c r="T49" s="13"/>
      <c r="U49" s="11"/>
      <c r="V49" s="11" t="e">
        <f t="shared" si="5"/>
        <v>#DIV/0!</v>
      </c>
      <c r="W49" s="11" t="e">
        <f t="shared" si="6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 t="s">
        <v>79</v>
      </c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44</v>
      </c>
      <c r="C50" s="1">
        <v>59</v>
      </c>
      <c r="D50" s="1">
        <v>86</v>
      </c>
      <c r="E50" s="1">
        <v>52</v>
      </c>
      <c r="F50" s="1">
        <v>68</v>
      </c>
      <c r="G50" s="8">
        <v>0.4</v>
      </c>
      <c r="H50" s="1">
        <v>40</v>
      </c>
      <c r="I50" s="1" t="s">
        <v>39</v>
      </c>
      <c r="J50" s="1"/>
      <c r="K50" s="1">
        <v>57</v>
      </c>
      <c r="L50" s="1">
        <f t="shared" si="12"/>
        <v>-5</v>
      </c>
      <c r="M50" s="1">
        <f t="shared" si="3"/>
        <v>52</v>
      </c>
      <c r="N50" s="1"/>
      <c r="O50" s="1">
        <v>0</v>
      </c>
      <c r="P50" s="1">
        <v>79</v>
      </c>
      <c r="Q50" s="1"/>
      <c r="R50" s="1">
        <f t="shared" si="4"/>
        <v>10.4</v>
      </c>
      <c r="S50" s="5"/>
      <c r="T50" s="5"/>
      <c r="U50" s="1"/>
      <c r="V50" s="1">
        <f t="shared" si="5"/>
        <v>14.134615384615383</v>
      </c>
      <c r="W50" s="1">
        <f t="shared" si="6"/>
        <v>14.134615384615383</v>
      </c>
      <c r="X50" s="1">
        <v>14.2</v>
      </c>
      <c r="Y50" s="1">
        <v>11</v>
      </c>
      <c r="Z50" s="1">
        <v>7.4</v>
      </c>
      <c r="AA50" s="1">
        <v>7.8</v>
      </c>
      <c r="AB50" s="1">
        <v>11.6</v>
      </c>
      <c r="AC50" s="1">
        <v>9.1999999999999993</v>
      </c>
      <c r="AD50" s="1">
        <v>7.6</v>
      </c>
      <c r="AE50" s="1">
        <v>15.4</v>
      </c>
      <c r="AF50" s="1">
        <v>15.8</v>
      </c>
      <c r="AG50" s="1">
        <v>11.4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44</v>
      </c>
      <c r="C51" s="1">
        <v>53</v>
      </c>
      <c r="D51" s="1">
        <v>84</v>
      </c>
      <c r="E51" s="1">
        <v>44</v>
      </c>
      <c r="F51" s="1">
        <v>65</v>
      </c>
      <c r="G51" s="8">
        <v>0.4</v>
      </c>
      <c r="H51" s="1">
        <v>40</v>
      </c>
      <c r="I51" s="1" t="s">
        <v>39</v>
      </c>
      <c r="J51" s="1"/>
      <c r="K51" s="1">
        <v>46</v>
      </c>
      <c r="L51" s="1">
        <f t="shared" si="12"/>
        <v>-2</v>
      </c>
      <c r="M51" s="1">
        <f t="shared" si="3"/>
        <v>44</v>
      </c>
      <c r="N51" s="1"/>
      <c r="O51" s="1">
        <v>0</v>
      </c>
      <c r="P51" s="1">
        <v>33.599999999999987</v>
      </c>
      <c r="Q51" s="1"/>
      <c r="R51" s="1">
        <f t="shared" si="4"/>
        <v>8.8000000000000007</v>
      </c>
      <c r="S51" s="5"/>
      <c r="T51" s="5"/>
      <c r="U51" s="1"/>
      <c r="V51" s="1">
        <f t="shared" si="5"/>
        <v>11.204545454545453</v>
      </c>
      <c r="W51" s="1">
        <f t="shared" si="6"/>
        <v>11.204545454545453</v>
      </c>
      <c r="X51" s="1">
        <v>10.199999999999999</v>
      </c>
      <c r="Y51" s="1">
        <v>9.4</v>
      </c>
      <c r="Z51" s="1">
        <v>7.4</v>
      </c>
      <c r="AA51" s="1">
        <v>8.1999999999999993</v>
      </c>
      <c r="AB51" s="1">
        <v>9.6</v>
      </c>
      <c r="AC51" s="1">
        <v>6.6</v>
      </c>
      <c r="AD51" s="1">
        <v>7</v>
      </c>
      <c r="AE51" s="1">
        <v>9.8000000000000007</v>
      </c>
      <c r="AF51" s="1">
        <v>9.4</v>
      </c>
      <c r="AG51" s="1">
        <v>11.8</v>
      </c>
      <c r="AH51" s="1" t="s">
        <v>94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38</v>
      </c>
      <c r="C52" s="1">
        <v>389.98500000000001</v>
      </c>
      <c r="D52" s="1">
        <v>143.52199999999999</v>
      </c>
      <c r="E52" s="1">
        <v>162.72900000000001</v>
      </c>
      <c r="F52" s="1">
        <v>211.83</v>
      </c>
      <c r="G52" s="8">
        <v>1</v>
      </c>
      <c r="H52" s="1">
        <v>50</v>
      </c>
      <c r="I52" s="1" t="s">
        <v>39</v>
      </c>
      <c r="J52" s="1"/>
      <c r="K52" s="1">
        <v>219.27199999999999</v>
      </c>
      <c r="L52" s="1">
        <f t="shared" si="12"/>
        <v>-56.542999999999978</v>
      </c>
      <c r="M52" s="1">
        <f t="shared" si="3"/>
        <v>162.72900000000001</v>
      </c>
      <c r="N52" s="1">
        <v>21.55</v>
      </c>
      <c r="O52" s="1">
        <v>0</v>
      </c>
      <c r="P52" s="1">
        <v>88.128000000000014</v>
      </c>
      <c r="Q52" s="1"/>
      <c r="R52" s="1">
        <f t="shared" si="4"/>
        <v>32.5458</v>
      </c>
      <c r="S52" s="5">
        <f t="shared" ref="S52:S53" si="14">12*R52-Q52-P52-F52</f>
        <v>90.5916</v>
      </c>
      <c r="T52" s="5"/>
      <c r="U52" s="1"/>
      <c r="V52" s="1">
        <f t="shared" si="5"/>
        <v>12.000000000000002</v>
      </c>
      <c r="W52" s="1">
        <f t="shared" si="6"/>
        <v>9.2164887635270922</v>
      </c>
      <c r="X52" s="1">
        <v>34.837000000000003</v>
      </c>
      <c r="Y52" s="1">
        <v>23.5562</v>
      </c>
      <c r="Z52" s="1">
        <v>23.440999999999999</v>
      </c>
      <c r="AA52" s="1">
        <v>20.320799999999998</v>
      </c>
      <c r="AB52" s="1">
        <v>23.4438</v>
      </c>
      <c r="AC52" s="1">
        <v>50.064800000000012</v>
      </c>
      <c r="AD52" s="1">
        <v>45.537599999999998</v>
      </c>
      <c r="AE52" s="1">
        <v>30.7804</v>
      </c>
      <c r="AF52" s="1">
        <v>27.782599999999999</v>
      </c>
      <c r="AG52" s="1">
        <v>28.766999999999999</v>
      </c>
      <c r="AH52" s="1"/>
      <c r="AI52" s="1">
        <f t="shared" si="7"/>
        <v>91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38</v>
      </c>
      <c r="C53" s="1">
        <v>926.60400000000004</v>
      </c>
      <c r="D53" s="1">
        <v>870.524</v>
      </c>
      <c r="E53" s="1">
        <v>695.01499999999999</v>
      </c>
      <c r="F53" s="1">
        <v>548.495</v>
      </c>
      <c r="G53" s="8">
        <v>1</v>
      </c>
      <c r="H53" s="1">
        <v>50</v>
      </c>
      <c r="I53" s="1" t="s">
        <v>39</v>
      </c>
      <c r="J53" s="1"/>
      <c r="K53" s="1">
        <v>821.02300000000002</v>
      </c>
      <c r="L53" s="1">
        <f t="shared" si="12"/>
        <v>-126.00800000000004</v>
      </c>
      <c r="M53" s="1">
        <f t="shared" si="3"/>
        <v>695.01499999999999</v>
      </c>
      <c r="N53" s="1"/>
      <c r="O53" s="1">
        <v>0</v>
      </c>
      <c r="P53" s="1">
        <v>676.83999999999992</v>
      </c>
      <c r="Q53" s="1"/>
      <c r="R53" s="1">
        <f t="shared" si="4"/>
        <v>139.00299999999999</v>
      </c>
      <c r="S53" s="5">
        <f t="shared" si="14"/>
        <v>442.70099999999991</v>
      </c>
      <c r="T53" s="5"/>
      <c r="U53" s="1"/>
      <c r="V53" s="1">
        <f t="shared" si="5"/>
        <v>12.000000000000002</v>
      </c>
      <c r="W53" s="1">
        <f t="shared" si="6"/>
        <v>8.8151694567743153</v>
      </c>
      <c r="X53" s="1">
        <v>133.56200000000001</v>
      </c>
      <c r="Y53" s="1">
        <v>144.41220000000001</v>
      </c>
      <c r="Z53" s="1">
        <v>145.2372</v>
      </c>
      <c r="AA53" s="1">
        <v>126.3724</v>
      </c>
      <c r="AB53" s="1">
        <v>141.85839999999999</v>
      </c>
      <c r="AC53" s="1">
        <v>189.42920000000001</v>
      </c>
      <c r="AD53" s="1">
        <v>183.75460000000001</v>
      </c>
      <c r="AE53" s="1">
        <v>159.328</v>
      </c>
      <c r="AF53" s="1">
        <v>155.935</v>
      </c>
      <c r="AG53" s="1">
        <v>134.61859999999999</v>
      </c>
      <c r="AH53" s="1" t="s">
        <v>55</v>
      </c>
      <c r="AI53" s="1">
        <f t="shared" si="7"/>
        <v>443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38</v>
      </c>
      <c r="C54" s="1">
        <v>147.98599999999999</v>
      </c>
      <c r="D54" s="1">
        <v>231</v>
      </c>
      <c r="E54" s="1">
        <v>135.12700000000001</v>
      </c>
      <c r="F54" s="1">
        <v>121</v>
      </c>
      <c r="G54" s="8">
        <v>1</v>
      </c>
      <c r="H54" s="1">
        <v>50</v>
      </c>
      <c r="I54" s="1" t="s">
        <v>39</v>
      </c>
      <c r="J54" s="1"/>
      <c r="K54" s="1">
        <v>246.131</v>
      </c>
      <c r="L54" s="1">
        <f t="shared" si="12"/>
        <v>-111.00399999999999</v>
      </c>
      <c r="M54" s="1">
        <f t="shared" si="3"/>
        <v>135.12700000000001</v>
      </c>
      <c r="N54" s="1"/>
      <c r="O54" s="1">
        <v>0</v>
      </c>
      <c r="P54" s="1">
        <v>151.977</v>
      </c>
      <c r="Q54" s="1"/>
      <c r="R54" s="1">
        <f t="shared" si="4"/>
        <v>27.025400000000001</v>
      </c>
      <c r="S54" s="5">
        <f t="shared" ref="S54:S61" si="15">11*R54-Q54-P54-F54</f>
        <v>24.302400000000006</v>
      </c>
      <c r="T54" s="5"/>
      <c r="U54" s="1"/>
      <c r="V54" s="1">
        <f t="shared" si="5"/>
        <v>11</v>
      </c>
      <c r="W54" s="1">
        <f t="shared" si="6"/>
        <v>10.100757065575346</v>
      </c>
      <c r="X54" s="1">
        <v>27.571200000000001</v>
      </c>
      <c r="Y54" s="1">
        <v>12.4732</v>
      </c>
      <c r="Z54" s="1">
        <v>25.303000000000001</v>
      </c>
      <c r="AA54" s="1">
        <v>21.077999999999999</v>
      </c>
      <c r="AB54" s="1">
        <v>25.469799999999999</v>
      </c>
      <c r="AC54" s="1">
        <v>27.5564</v>
      </c>
      <c r="AD54" s="1">
        <v>27.777200000000001</v>
      </c>
      <c r="AE54" s="1">
        <v>27.0106</v>
      </c>
      <c r="AF54" s="1">
        <v>16.651599999999998</v>
      </c>
      <c r="AG54" s="1">
        <v>15.7514</v>
      </c>
      <c r="AH54" s="1" t="s">
        <v>98</v>
      </c>
      <c r="AI54" s="1">
        <f t="shared" si="7"/>
        <v>24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44</v>
      </c>
      <c r="C55" s="1">
        <v>137</v>
      </c>
      <c r="D55" s="1">
        <v>290</v>
      </c>
      <c r="E55" s="1">
        <v>155</v>
      </c>
      <c r="F55" s="1">
        <v>217</v>
      </c>
      <c r="G55" s="8">
        <v>0.4</v>
      </c>
      <c r="H55" s="1">
        <v>50</v>
      </c>
      <c r="I55" s="1" t="s">
        <v>39</v>
      </c>
      <c r="J55" s="1"/>
      <c r="K55" s="1">
        <v>205</v>
      </c>
      <c r="L55" s="1">
        <f t="shared" si="12"/>
        <v>-50</v>
      </c>
      <c r="M55" s="1">
        <f t="shared" si="3"/>
        <v>155</v>
      </c>
      <c r="N55" s="1">
        <v>10</v>
      </c>
      <c r="O55" s="1">
        <v>0</v>
      </c>
      <c r="P55" s="1">
        <v>43</v>
      </c>
      <c r="Q55" s="1"/>
      <c r="R55" s="1">
        <f t="shared" si="4"/>
        <v>31</v>
      </c>
      <c r="S55" s="5">
        <f t="shared" si="15"/>
        <v>81</v>
      </c>
      <c r="T55" s="5"/>
      <c r="U55" s="1"/>
      <c r="V55" s="1">
        <f t="shared" si="5"/>
        <v>11</v>
      </c>
      <c r="W55" s="1">
        <f t="shared" si="6"/>
        <v>8.387096774193548</v>
      </c>
      <c r="X55" s="1">
        <v>27.8</v>
      </c>
      <c r="Y55" s="1">
        <v>25</v>
      </c>
      <c r="Z55" s="1">
        <v>39.200000000000003</v>
      </c>
      <c r="AA55" s="1">
        <v>23.2</v>
      </c>
      <c r="AB55" s="1">
        <v>18.600000000000001</v>
      </c>
      <c r="AC55" s="1">
        <v>26</v>
      </c>
      <c r="AD55" s="1">
        <v>36.200000000000003</v>
      </c>
      <c r="AE55" s="1">
        <v>51.571599999999997</v>
      </c>
      <c r="AF55" s="1">
        <v>38.571599999999997</v>
      </c>
      <c r="AG55" s="1">
        <v>31</v>
      </c>
      <c r="AH55" s="1"/>
      <c r="AI55" s="1">
        <f t="shared" si="7"/>
        <v>32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44</v>
      </c>
      <c r="C56" s="1">
        <v>1190.808</v>
      </c>
      <c r="D56" s="1">
        <v>1941.192</v>
      </c>
      <c r="E56" s="1">
        <v>1106</v>
      </c>
      <c r="F56" s="1">
        <v>1250</v>
      </c>
      <c r="G56" s="8">
        <v>0.4</v>
      </c>
      <c r="H56" s="1">
        <v>40</v>
      </c>
      <c r="I56" s="1" t="s">
        <v>39</v>
      </c>
      <c r="J56" s="1"/>
      <c r="K56" s="1">
        <v>1239</v>
      </c>
      <c r="L56" s="1">
        <f t="shared" si="12"/>
        <v>-133</v>
      </c>
      <c r="M56" s="1">
        <f t="shared" si="3"/>
        <v>1106</v>
      </c>
      <c r="N56" s="1">
        <v>24</v>
      </c>
      <c r="O56" s="1">
        <v>0</v>
      </c>
      <c r="P56" s="1">
        <v>838.40000000000009</v>
      </c>
      <c r="Q56" s="1"/>
      <c r="R56" s="1">
        <f t="shared" si="4"/>
        <v>221.2</v>
      </c>
      <c r="S56" s="5">
        <f t="shared" si="15"/>
        <v>344.79999999999973</v>
      </c>
      <c r="T56" s="5"/>
      <c r="U56" s="1"/>
      <c r="V56" s="1">
        <f t="shared" si="5"/>
        <v>11</v>
      </c>
      <c r="W56" s="1">
        <f t="shared" si="6"/>
        <v>9.4412296564195302</v>
      </c>
      <c r="X56" s="1">
        <v>225.4</v>
      </c>
      <c r="Y56" s="1">
        <v>197.6</v>
      </c>
      <c r="Z56" s="1">
        <v>216</v>
      </c>
      <c r="AA56" s="1">
        <v>185.83840000000001</v>
      </c>
      <c r="AB56" s="1">
        <v>195.63839999999999</v>
      </c>
      <c r="AC56" s="1">
        <v>154.19999999999999</v>
      </c>
      <c r="AD56" s="1">
        <v>148.80000000000001</v>
      </c>
      <c r="AE56" s="1">
        <v>223.8</v>
      </c>
      <c r="AF56" s="1">
        <v>205.2</v>
      </c>
      <c r="AG56" s="1">
        <v>120.4</v>
      </c>
      <c r="AH56" s="1"/>
      <c r="AI56" s="1">
        <f t="shared" si="7"/>
        <v>138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44</v>
      </c>
      <c r="C57" s="1">
        <v>540</v>
      </c>
      <c r="D57" s="1">
        <v>1211</v>
      </c>
      <c r="E57" s="1">
        <v>710</v>
      </c>
      <c r="F57" s="1">
        <v>706</v>
      </c>
      <c r="G57" s="8">
        <v>0.4</v>
      </c>
      <c r="H57" s="1">
        <v>40</v>
      </c>
      <c r="I57" s="1" t="s">
        <v>39</v>
      </c>
      <c r="J57" s="1"/>
      <c r="K57" s="1">
        <v>777</v>
      </c>
      <c r="L57" s="1">
        <f t="shared" si="12"/>
        <v>-67</v>
      </c>
      <c r="M57" s="1">
        <f t="shared" si="3"/>
        <v>710</v>
      </c>
      <c r="N57" s="1"/>
      <c r="O57" s="1">
        <v>0</v>
      </c>
      <c r="P57" s="1">
        <v>700.2</v>
      </c>
      <c r="Q57" s="1"/>
      <c r="R57" s="1">
        <f t="shared" si="4"/>
        <v>142</v>
      </c>
      <c r="S57" s="5">
        <f t="shared" si="15"/>
        <v>155.79999999999995</v>
      </c>
      <c r="T57" s="5"/>
      <c r="U57" s="1"/>
      <c r="V57" s="1">
        <f t="shared" si="5"/>
        <v>11</v>
      </c>
      <c r="W57" s="1">
        <f t="shared" si="6"/>
        <v>9.9028169014084515</v>
      </c>
      <c r="X57" s="1">
        <v>150.80000000000001</v>
      </c>
      <c r="Y57" s="1">
        <v>121.8</v>
      </c>
      <c r="Z57" s="1">
        <v>130</v>
      </c>
      <c r="AA57" s="1">
        <v>98.2</v>
      </c>
      <c r="AB57" s="1">
        <v>98.2</v>
      </c>
      <c r="AC57" s="1">
        <v>98.8</v>
      </c>
      <c r="AD57" s="1">
        <v>104.2</v>
      </c>
      <c r="AE57" s="1">
        <v>130.80000000000001</v>
      </c>
      <c r="AF57" s="1">
        <v>115</v>
      </c>
      <c r="AG57" s="1">
        <v>89.2</v>
      </c>
      <c r="AH57" s="1"/>
      <c r="AI57" s="1">
        <f t="shared" si="7"/>
        <v>62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38</v>
      </c>
      <c r="C58" s="1">
        <v>298.53300000000002</v>
      </c>
      <c r="D58" s="1">
        <v>703.04399999999998</v>
      </c>
      <c r="E58" s="1">
        <v>334.28300000000002</v>
      </c>
      <c r="F58" s="1">
        <v>493.584</v>
      </c>
      <c r="G58" s="8">
        <v>1</v>
      </c>
      <c r="H58" s="1">
        <v>40</v>
      </c>
      <c r="I58" s="1" t="s">
        <v>39</v>
      </c>
      <c r="J58" s="1"/>
      <c r="K58" s="1">
        <v>462.49900000000002</v>
      </c>
      <c r="L58" s="1">
        <f t="shared" si="12"/>
        <v>-128.21600000000001</v>
      </c>
      <c r="M58" s="1">
        <f t="shared" si="3"/>
        <v>334.28300000000002</v>
      </c>
      <c r="N58" s="1">
        <v>11.11</v>
      </c>
      <c r="O58" s="1">
        <v>0</v>
      </c>
      <c r="P58" s="1">
        <v>152.08360000000019</v>
      </c>
      <c r="Q58" s="1"/>
      <c r="R58" s="1">
        <f t="shared" si="4"/>
        <v>66.8566</v>
      </c>
      <c r="S58" s="5">
        <f t="shared" si="15"/>
        <v>89.754999999999825</v>
      </c>
      <c r="T58" s="5"/>
      <c r="U58" s="1"/>
      <c r="V58" s="1">
        <f t="shared" si="5"/>
        <v>11.000000000000002</v>
      </c>
      <c r="W58" s="1">
        <f t="shared" si="6"/>
        <v>9.6574997831179008</v>
      </c>
      <c r="X58" s="1">
        <v>66.894800000000004</v>
      </c>
      <c r="Y58" s="1">
        <v>65.976399999999984</v>
      </c>
      <c r="Z58" s="1">
        <v>73.192599999999999</v>
      </c>
      <c r="AA58" s="1">
        <v>52.478600000000007</v>
      </c>
      <c r="AB58" s="1">
        <v>51.276200000000003</v>
      </c>
      <c r="AC58" s="1">
        <v>58.291800000000002</v>
      </c>
      <c r="AD58" s="1">
        <v>53.048999999999999</v>
      </c>
      <c r="AE58" s="1">
        <v>66.669000000000011</v>
      </c>
      <c r="AF58" s="1">
        <v>61.232199999999999</v>
      </c>
      <c r="AG58" s="1">
        <v>47.312800000000003</v>
      </c>
      <c r="AH58" s="1"/>
      <c r="AI58" s="1">
        <f t="shared" si="7"/>
        <v>90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38</v>
      </c>
      <c r="C59" s="1">
        <v>151.5</v>
      </c>
      <c r="D59" s="1">
        <v>579.16099999999994</v>
      </c>
      <c r="E59" s="1">
        <v>217.988</v>
      </c>
      <c r="F59" s="1">
        <v>400.53699999999998</v>
      </c>
      <c r="G59" s="8">
        <v>1</v>
      </c>
      <c r="H59" s="1">
        <v>40</v>
      </c>
      <c r="I59" s="1" t="s">
        <v>39</v>
      </c>
      <c r="J59" s="1"/>
      <c r="K59" s="1">
        <v>310.03300000000002</v>
      </c>
      <c r="L59" s="1">
        <f t="shared" si="12"/>
        <v>-92.045000000000016</v>
      </c>
      <c r="M59" s="1">
        <f t="shared" si="3"/>
        <v>217.988</v>
      </c>
      <c r="N59" s="1">
        <v>10.935</v>
      </c>
      <c r="O59" s="1">
        <v>0</v>
      </c>
      <c r="P59" s="1">
        <v>19.70819999999981</v>
      </c>
      <c r="Q59" s="1"/>
      <c r="R59" s="1">
        <f t="shared" si="4"/>
        <v>43.5976</v>
      </c>
      <c r="S59" s="5">
        <f t="shared" si="15"/>
        <v>59.328400000000215</v>
      </c>
      <c r="T59" s="5"/>
      <c r="U59" s="1"/>
      <c r="V59" s="1">
        <f t="shared" si="5"/>
        <v>11</v>
      </c>
      <c r="W59" s="1">
        <f t="shared" si="6"/>
        <v>9.6391819733196265</v>
      </c>
      <c r="X59" s="1">
        <v>42.4514</v>
      </c>
      <c r="Y59" s="1">
        <v>47.151000000000003</v>
      </c>
      <c r="Z59" s="1">
        <v>52.276799999999987</v>
      </c>
      <c r="AA59" s="1">
        <v>36.840000000000003</v>
      </c>
      <c r="AB59" s="1">
        <v>43.027000000000001</v>
      </c>
      <c r="AC59" s="1">
        <v>44.9788</v>
      </c>
      <c r="AD59" s="1">
        <v>36.600999999999999</v>
      </c>
      <c r="AE59" s="1">
        <v>38.829599999999999</v>
      </c>
      <c r="AF59" s="1">
        <v>35.846600000000002</v>
      </c>
      <c r="AG59" s="1">
        <v>29.340599999999998</v>
      </c>
      <c r="AH59" s="1"/>
      <c r="AI59" s="1">
        <f t="shared" si="7"/>
        <v>59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421.60700000000003</v>
      </c>
      <c r="D60" s="1">
        <v>865.73800000000006</v>
      </c>
      <c r="E60" s="1">
        <v>398.637</v>
      </c>
      <c r="F60" s="1">
        <v>616.56299999999999</v>
      </c>
      <c r="G60" s="8">
        <v>1</v>
      </c>
      <c r="H60" s="1">
        <v>40</v>
      </c>
      <c r="I60" s="1" t="s">
        <v>39</v>
      </c>
      <c r="J60" s="1"/>
      <c r="K60" s="1">
        <v>597.58000000000004</v>
      </c>
      <c r="L60" s="1">
        <f t="shared" si="12"/>
        <v>-198.94300000000004</v>
      </c>
      <c r="M60" s="1">
        <f t="shared" si="3"/>
        <v>398.637</v>
      </c>
      <c r="N60" s="1">
        <v>11.06</v>
      </c>
      <c r="O60" s="1">
        <v>0</v>
      </c>
      <c r="P60" s="1">
        <v>128.2932000000001</v>
      </c>
      <c r="Q60" s="1"/>
      <c r="R60" s="1">
        <f t="shared" si="4"/>
        <v>79.727400000000003</v>
      </c>
      <c r="S60" s="5">
        <f t="shared" si="15"/>
        <v>132.14519999999993</v>
      </c>
      <c r="T60" s="5"/>
      <c r="U60" s="1"/>
      <c r="V60" s="1">
        <f t="shared" si="5"/>
        <v>11</v>
      </c>
      <c r="W60" s="1">
        <f t="shared" si="6"/>
        <v>9.3425371954936445</v>
      </c>
      <c r="X60" s="1">
        <v>77.525400000000005</v>
      </c>
      <c r="Y60" s="1">
        <v>80.505799999999994</v>
      </c>
      <c r="Z60" s="1">
        <v>88.327199999999991</v>
      </c>
      <c r="AA60" s="1">
        <v>65.387799999999999</v>
      </c>
      <c r="AB60" s="1">
        <v>64.643000000000001</v>
      </c>
      <c r="AC60" s="1">
        <v>67.442399999999992</v>
      </c>
      <c r="AD60" s="1">
        <v>68.181600000000003</v>
      </c>
      <c r="AE60" s="1">
        <v>61.302399999999999</v>
      </c>
      <c r="AF60" s="1">
        <v>57.3996</v>
      </c>
      <c r="AG60" s="1">
        <v>47.546199999999999</v>
      </c>
      <c r="AH60" s="1"/>
      <c r="AI60" s="1">
        <f t="shared" si="7"/>
        <v>132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86.915000000000006</v>
      </c>
      <c r="D61" s="1">
        <v>48.875999999999998</v>
      </c>
      <c r="E61" s="1">
        <v>58.606000000000002</v>
      </c>
      <c r="F61" s="1">
        <v>63.945</v>
      </c>
      <c r="G61" s="8">
        <v>1</v>
      </c>
      <c r="H61" s="1">
        <v>30</v>
      </c>
      <c r="I61" s="1" t="s">
        <v>39</v>
      </c>
      <c r="J61" s="1"/>
      <c r="K61" s="1">
        <v>69.09</v>
      </c>
      <c r="L61" s="1">
        <f t="shared" si="12"/>
        <v>-10.484000000000002</v>
      </c>
      <c r="M61" s="1">
        <f t="shared" si="3"/>
        <v>58.606000000000002</v>
      </c>
      <c r="N61" s="1"/>
      <c r="O61" s="1">
        <v>0</v>
      </c>
      <c r="P61" s="1">
        <v>49.330999999999953</v>
      </c>
      <c r="Q61" s="1"/>
      <c r="R61" s="1">
        <f t="shared" si="4"/>
        <v>11.7212</v>
      </c>
      <c r="S61" s="5">
        <f t="shared" si="15"/>
        <v>15.657200000000039</v>
      </c>
      <c r="T61" s="5"/>
      <c r="U61" s="1"/>
      <c r="V61" s="1">
        <f t="shared" si="5"/>
        <v>11</v>
      </c>
      <c r="W61" s="1">
        <f t="shared" si="6"/>
        <v>9.664198204961945</v>
      </c>
      <c r="X61" s="1">
        <v>12.434799999999999</v>
      </c>
      <c r="Y61" s="1">
        <v>10.943</v>
      </c>
      <c r="Z61" s="1">
        <v>9.8498000000000001</v>
      </c>
      <c r="AA61" s="1">
        <v>12.4382</v>
      </c>
      <c r="AB61" s="1">
        <v>11.193199999999999</v>
      </c>
      <c r="AC61" s="1">
        <v>10.946199999999999</v>
      </c>
      <c r="AD61" s="1">
        <v>10.2014</v>
      </c>
      <c r="AE61" s="1">
        <v>9.4382000000000001</v>
      </c>
      <c r="AF61" s="1">
        <v>8.8924000000000003</v>
      </c>
      <c r="AG61" s="1">
        <v>9.2004000000000001</v>
      </c>
      <c r="AH61" s="1"/>
      <c r="AI61" s="1">
        <f t="shared" si="7"/>
        <v>16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44</v>
      </c>
      <c r="C62" s="1">
        <v>358</v>
      </c>
      <c r="D62" s="1">
        <v>191</v>
      </c>
      <c r="E62" s="1">
        <v>102</v>
      </c>
      <c r="F62" s="1">
        <v>253</v>
      </c>
      <c r="G62" s="8">
        <v>0.6</v>
      </c>
      <c r="H62" s="1">
        <v>60</v>
      </c>
      <c r="I62" s="10" t="s">
        <v>47</v>
      </c>
      <c r="J62" s="1"/>
      <c r="K62" s="1">
        <v>102</v>
      </c>
      <c r="L62" s="1">
        <f t="shared" si="12"/>
        <v>0</v>
      </c>
      <c r="M62" s="1">
        <f t="shared" si="3"/>
        <v>102</v>
      </c>
      <c r="N62" s="1"/>
      <c r="O62" s="1">
        <v>0</v>
      </c>
      <c r="P62" s="1">
        <v>0</v>
      </c>
      <c r="Q62" s="1"/>
      <c r="R62" s="1">
        <f t="shared" si="4"/>
        <v>20.399999999999999</v>
      </c>
      <c r="S62" s="5"/>
      <c r="T62" s="5"/>
      <c r="U62" s="1"/>
      <c r="V62" s="1">
        <f t="shared" si="5"/>
        <v>12.401960784313726</v>
      </c>
      <c r="W62" s="1">
        <f t="shared" si="6"/>
        <v>12.401960784313726</v>
      </c>
      <c r="X62" s="1">
        <v>4.8</v>
      </c>
      <c r="Y62" s="1">
        <v>34.6</v>
      </c>
      <c r="Z62" s="1">
        <v>54.2</v>
      </c>
      <c r="AA62" s="1">
        <v>103.2</v>
      </c>
      <c r="AB62" s="1">
        <v>191</v>
      </c>
      <c r="AC62" s="1">
        <v>211.8</v>
      </c>
      <c r="AD62" s="1">
        <v>115.2</v>
      </c>
      <c r="AE62" s="1">
        <v>14.6</v>
      </c>
      <c r="AF62" s="1">
        <v>31.4</v>
      </c>
      <c r="AG62" s="1">
        <v>61</v>
      </c>
      <c r="AH62" s="15" t="s">
        <v>149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107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2"/>
        <v>0</v>
      </c>
      <c r="M63" s="11">
        <f t="shared" si="3"/>
        <v>0</v>
      </c>
      <c r="N63" s="11"/>
      <c r="O63" s="11">
        <v>0</v>
      </c>
      <c r="P63" s="11">
        <v>0</v>
      </c>
      <c r="Q63" s="11"/>
      <c r="R63" s="11">
        <f t="shared" si="4"/>
        <v>0</v>
      </c>
      <c r="S63" s="13"/>
      <c r="T63" s="13"/>
      <c r="U63" s="11"/>
      <c r="V63" s="11" t="e">
        <f t="shared" si="5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60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108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39</v>
      </c>
      <c r="J64" s="11"/>
      <c r="K64" s="11"/>
      <c r="L64" s="11">
        <f t="shared" si="12"/>
        <v>0</v>
      </c>
      <c r="M64" s="11">
        <f t="shared" si="3"/>
        <v>0</v>
      </c>
      <c r="N64" s="11"/>
      <c r="O64" s="11">
        <v>0</v>
      </c>
      <c r="P64" s="11">
        <v>0</v>
      </c>
      <c r="Q64" s="11"/>
      <c r="R64" s="11">
        <f t="shared" si="4"/>
        <v>0</v>
      </c>
      <c r="S64" s="13"/>
      <c r="T64" s="13"/>
      <c r="U64" s="11"/>
      <c r="V64" s="11" t="e">
        <f t="shared" si="5"/>
        <v>#DIV/0!</v>
      </c>
      <c r="W64" s="11" t="e">
        <f t="shared" si="6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60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109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v>18</v>
      </c>
      <c r="L65" s="11">
        <f t="shared" si="12"/>
        <v>-18</v>
      </c>
      <c r="M65" s="11">
        <f t="shared" si="3"/>
        <v>0</v>
      </c>
      <c r="N65" s="11"/>
      <c r="O65" s="11">
        <v>0</v>
      </c>
      <c r="P65" s="11">
        <v>0</v>
      </c>
      <c r="Q65" s="11"/>
      <c r="R65" s="11">
        <f t="shared" si="4"/>
        <v>0</v>
      </c>
      <c r="S65" s="13"/>
      <c r="T65" s="13"/>
      <c r="U65" s="11"/>
      <c r="V65" s="1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60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44</v>
      </c>
      <c r="C66" s="1">
        <v>534</v>
      </c>
      <c r="D66" s="1">
        <v>12</v>
      </c>
      <c r="E66" s="1">
        <v>125</v>
      </c>
      <c r="F66" s="1">
        <v>284</v>
      </c>
      <c r="G66" s="8">
        <v>0.6</v>
      </c>
      <c r="H66" s="1">
        <v>55</v>
      </c>
      <c r="I66" s="1" t="s">
        <v>39</v>
      </c>
      <c r="J66" s="1"/>
      <c r="K66" s="1">
        <v>125</v>
      </c>
      <c r="L66" s="1">
        <f t="shared" si="12"/>
        <v>0</v>
      </c>
      <c r="M66" s="1">
        <f t="shared" si="3"/>
        <v>125</v>
      </c>
      <c r="N66" s="1"/>
      <c r="O66" s="1">
        <v>0</v>
      </c>
      <c r="P66" s="1">
        <v>0</v>
      </c>
      <c r="Q66" s="1"/>
      <c r="R66" s="1">
        <f t="shared" si="4"/>
        <v>25</v>
      </c>
      <c r="S66" s="5"/>
      <c r="T66" s="5"/>
      <c r="U66" s="1"/>
      <c r="V66" s="1">
        <f t="shared" si="5"/>
        <v>11.36</v>
      </c>
      <c r="W66" s="1">
        <f t="shared" si="6"/>
        <v>11.36</v>
      </c>
      <c r="X66" s="1">
        <v>27</v>
      </c>
      <c r="Y66" s="1">
        <v>35.799999999999997</v>
      </c>
      <c r="Z66" s="1">
        <v>33</v>
      </c>
      <c r="AA66" s="1">
        <v>28.8</v>
      </c>
      <c r="AB66" s="1">
        <v>30.4</v>
      </c>
      <c r="AC66" s="1">
        <v>23.4</v>
      </c>
      <c r="AD66" s="1">
        <v>18</v>
      </c>
      <c r="AE66" s="1">
        <v>11.2</v>
      </c>
      <c r="AF66" s="1">
        <v>44.8</v>
      </c>
      <c r="AG66" s="1">
        <v>98.6</v>
      </c>
      <c r="AH66" s="14" t="s">
        <v>111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112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2"/>
        <v>0</v>
      </c>
      <c r="M67" s="11">
        <f t="shared" si="3"/>
        <v>0</v>
      </c>
      <c r="N67" s="11"/>
      <c r="O67" s="11">
        <v>0</v>
      </c>
      <c r="P67" s="11">
        <v>0</v>
      </c>
      <c r="Q67" s="11"/>
      <c r="R67" s="11">
        <f t="shared" si="4"/>
        <v>0</v>
      </c>
      <c r="S67" s="13"/>
      <c r="T67" s="13"/>
      <c r="U67" s="11"/>
      <c r="V67" s="11" t="e">
        <f t="shared" si="5"/>
        <v>#DIV/0!</v>
      </c>
      <c r="W67" s="11" t="e">
        <f t="shared" si="6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60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44</v>
      </c>
      <c r="C68" s="1">
        <v>53</v>
      </c>
      <c r="D68" s="1">
        <v>108</v>
      </c>
      <c r="E68" s="1">
        <v>49</v>
      </c>
      <c r="F68" s="1">
        <v>100</v>
      </c>
      <c r="G68" s="8">
        <v>0.4</v>
      </c>
      <c r="H68" s="1">
        <v>50</v>
      </c>
      <c r="I68" s="1" t="s">
        <v>39</v>
      </c>
      <c r="J68" s="1"/>
      <c r="K68" s="1">
        <v>49</v>
      </c>
      <c r="L68" s="1">
        <f t="shared" si="12"/>
        <v>0</v>
      </c>
      <c r="M68" s="1">
        <f t="shared" si="3"/>
        <v>49</v>
      </c>
      <c r="N68" s="1"/>
      <c r="O68" s="1">
        <v>0</v>
      </c>
      <c r="P68" s="1">
        <v>0</v>
      </c>
      <c r="Q68" s="1"/>
      <c r="R68" s="1">
        <f t="shared" si="4"/>
        <v>9.8000000000000007</v>
      </c>
      <c r="S68" s="5">
        <f t="shared" ref="S68" si="16">11*R68-Q68-P68-F68</f>
        <v>7.8000000000000114</v>
      </c>
      <c r="T68" s="5"/>
      <c r="U68" s="1"/>
      <c r="V68" s="1">
        <f t="shared" si="5"/>
        <v>11</v>
      </c>
      <c r="W68" s="1">
        <f t="shared" si="6"/>
        <v>10.204081632653061</v>
      </c>
      <c r="X68" s="1">
        <v>9.1999999999999993</v>
      </c>
      <c r="Y68" s="1">
        <v>11.6</v>
      </c>
      <c r="Z68" s="1">
        <v>9.8000000000000007</v>
      </c>
      <c r="AA68" s="1">
        <v>9.8000000000000007</v>
      </c>
      <c r="AB68" s="1">
        <v>11.2</v>
      </c>
      <c r="AC68" s="1">
        <v>11.2</v>
      </c>
      <c r="AD68" s="1">
        <v>11.8</v>
      </c>
      <c r="AE68" s="1">
        <v>11.8</v>
      </c>
      <c r="AF68" s="1">
        <v>12.2</v>
      </c>
      <c r="AG68" s="1">
        <v>7.2</v>
      </c>
      <c r="AH68" s="1" t="s">
        <v>45</v>
      </c>
      <c r="AI68" s="1">
        <f t="shared" si="7"/>
        <v>3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44</v>
      </c>
      <c r="C69" s="1">
        <v>10</v>
      </c>
      <c r="D69" s="1">
        <v>12</v>
      </c>
      <c r="E69" s="1"/>
      <c r="F69" s="1">
        <v>22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2"/>
        <v>0</v>
      </c>
      <c r="M69" s="1">
        <f t="shared" si="3"/>
        <v>0</v>
      </c>
      <c r="N69" s="1"/>
      <c r="O69" s="1">
        <v>0</v>
      </c>
      <c r="P69" s="1">
        <v>0</v>
      </c>
      <c r="Q69" s="1"/>
      <c r="R69" s="1">
        <f t="shared" si="4"/>
        <v>0</v>
      </c>
      <c r="S69" s="5"/>
      <c r="T69" s="5"/>
      <c r="U69" s="1"/>
      <c r="V69" s="1" t="e">
        <f t="shared" si="5"/>
        <v>#DIV/0!</v>
      </c>
      <c r="W69" s="1" t="e">
        <f t="shared" si="6"/>
        <v>#DIV/0!</v>
      </c>
      <c r="X69" s="1">
        <v>0.4</v>
      </c>
      <c r="Y69" s="1">
        <v>1.2</v>
      </c>
      <c r="Z69" s="1">
        <v>0.8</v>
      </c>
      <c r="AA69" s="1">
        <v>0.4</v>
      </c>
      <c r="AB69" s="1">
        <v>0.8</v>
      </c>
      <c r="AC69" s="1">
        <v>0.4</v>
      </c>
      <c r="AD69" s="1">
        <v>0</v>
      </c>
      <c r="AE69" s="1">
        <v>0</v>
      </c>
      <c r="AF69" s="1">
        <v>0</v>
      </c>
      <c r="AG69" s="1">
        <v>0</v>
      </c>
      <c r="AH69" s="15" t="s">
        <v>150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38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39</v>
      </c>
      <c r="J70" s="1"/>
      <c r="K70" s="1">
        <v>1.3</v>
      </c>
      <c r="L70" s="1">
        <f t="shared" ref="L70:L93" si="17">E70-K70</f>
        <v>0.15100000000000002</v>
      </c>
      <c r="M70" s="1">
        <f t="shared" si="3"/>
        <v>1.4510000000000001</v>
      </c>
      <c r="N70" s="1"/>
      <c r="O70" s="1">
        <v>0</v>
      </c>
      <c r="P70" s="1">
        <v>0</v>
      </c>
      <c r="Q70" s="1"/>
      <c r="R70" s="1">
        <f t="shared" si="4"/>
        <v>0.29020000000000001</v>
      </c>
      <c r="S70" s="5"/>
      <c r="T70" s="5"/>
      <c r="U70" s="1"/>
      <c r="V70" s="1">
        <f t="shared" si="5"/>
        <v>19.651964162646451</v>
      </c>
      <c r="W70" s="1">
        <f t="shared" si="6"/>
        <v>19.651964162646451</v>
      </c>
      <c r="X70" s="1">
        <v>0.29020000000000001</v>
      </c>
      <c r="Y70" s="1">
        <v>0.28920000000000001</v>
      </c>
      <c r="Z70" s="1">
        <v>0.28920000000000001</v>
      </c>
      <c r="AA70" s="1">
        <v>0.57840000000000003</v>
      </c>
      <c r="AB70" s="1">
        <v>0.57840000000000003</v>
      </c>
      <c r="AC70" s="1">
        <v>0.57599999999999996</v>
      </c>
      <c r="AD70" s="1">
        <v>0.86280000000000001</v>
      </c>
      <c r="AE70" s="1">
        <v>0.85980000000000012</v>
      </c>
      <c r="AF70" s="1">
        <v>0.57300000000000006</v>
      </c>
      <c r="AG70" s="1">
        <v>0.2918</v>
      </c>
      <c r="AH70" s="15" t="s">
        <v>151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116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7"/>
        <v>0</v>
      </c>
      <c r="M71" s="11">
        <f t="shared" ref="M71:M93" si="18">E71-O71</f>
        <v>0</v>
      </c>
      <c r="N71" s="11"/>
      <c r="O71" s="11">
        <v>0</v>
      </c>
      <c r="P71" s="11">
        <v>0</v>
      </c>
      <c r="Q71" s="11"/>
      <c r="R71" s="11">
        <f t="shared" ref="R71:R93" si="19">M71/5</f>
        <v>0</v>
      </c>
      <c r="S71" s="13"/>
      <c r="T71" s="13"/>
      <c r="U71" s="11"/>
      <c r="V71" s="11" t="e">
        <f t="shared" ref="V71:V93" si="20">(F71+P71+Q71+S71)/R71</f>
        <v>#DIV/0!</v>
      </c>
      <c r="W71" s="11" t="e">
        <f t="shared" ref="W71:W93" si="21">(F71+P71+Q71)/R71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117</v>
      </c>
      <c r="AI71" s="1">
        <f t="shared" ref="AI71:AI93" si="22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44</v>
      </c>
      <c r="C72" s="1">
        <v>11</v>
      </c>
      <c r="D72" s="1"/>
      <c r="E72" s="1">
        <v>5</v>
      </c>
      <c r="F72" s="1">
        <v>2</v>
      </c>
      <c r="G72" s="8">
        <v>0.2</v>
      </c>
      <c r="H72" s="1">
        <v>35</v>
      </c>
      <c r="I72" s="1" t="s">
        <v>39</v>
      </c>
      <c r="J72" s="1"/>
      <c r="K72" s="1">
        <v>6</v>
      </c>
      <c r="L72" s="1">
        <f t="shared" si="17"/>
        <v>-1</v>
      </c>
      <c r="M72" s="1">
        <f t="shared" si="18"/>
        <v>5</v>
      </c>
      <c r="N72" s="1"/>
      <c r="O72" s="1">
        <v>0</v>
      </c>
      <c r="P72" s="1">
        <v>10.6</v>
      </c>
      <c r="Q72" s="1"/>
      <c r="R72" s="1">
        <f t="shared" si="19"/>
        <v>1</v>
      </c>
      <c r="S72" s="5"/>
      <c r="T72" s="5"/>
      <c r="U72" s="1"/>
      <c r="V72" s="1">
        <f t="shared" si="20"/>
        <v>12.6</v>
      </c>
      <c r="W72" s="1">
        <f t="shared" si="21"/>
        <v>12.6</v>
      </c>
      <c r="X72" s="1">
        <v>1.8</v>
      </c>
      <c r="Y72" s="1">
        <v>1</v>
      </c>
      <c r="Z72" s="1">
        <v>0.2</v>
      </c>
      <c r="AA72" s="1">
        <v>1.6</v>
      </c>
      <c r="AB72" s="1">
        <v>1.6</v>
      </c>
      <c r="AC72" s="1">
        <v>0.2</v>
      </c>
      <c r="AD72" s="1">
        <v>0.2</v>
      </c>
      <c r="AE72" s="1">
        <v>1.6</v>
      </c>
      <c r="AF72" s="1">
        <v>2</v>
      </c>
      <c r="AG72" s="1">
        <v>0.4</v>
      </c>
      <c r="AH72" s="1" t="s">
        <v>119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38</v>
      </c>
      <c r="C73" s="1">
        <v>2814.6379999999999</v>
      </c>
      <c r="D73" s="1">
        <v>3090.5920000000001</v>
      </c>
      <c r="E73" s="1">
        <v>2148.9740000000002</v>
      </c>
      <c r="F73" s="1">
        <v>3177.1320000000001</v>
      </c>
      <c r="G73" s="8">
        <v>1</v>
      </c>
      <c r="H73" s="1">
        <v>60</v>
      </c>
      <c r="I73" s="1" t="s">
        <v>39</v>
      </c>
      <c r="J73" s="1"/>
      <c r="K73" s="1">
        <v>2618.98</v>
      </c>
      <c r="L73" s="1">
        <f t="shared" si="17"/>
        <v>-470.00599999999986</v>
      </c>
      <c r="M73" s="1">
        <f t="shared" si="18"/>
        <v>2148.9740000000002</v>
      </c>
      <c r="N73" s="1">
        <v>10.19</v>
      </c>
      <c r="O73" s="1">
        <v>0</v>
      </c>
      <c r="P73" s="1">
        <v>696.89899999999989</v>
      </c>
      <c r="Q73" s="1"/>
      <c r="R73" s="1">
        <f t="shared" si="19"/>
        <v>429.79480000000001</v>
      </c>
      <c r="S73" s="5">
        <f>12.3*R73-Q73-P73-F73</f>
        <v>1412.4450400000001</v>
      </c>
      <c r="T73" s="5"/>
      <c r="U73" s="1"/>
      <c r="V73" s="1">
        <f t="shared" si="20"/>
        <v>12.299999999999999</v>
      </c>
      <c r="W73" s="1">
        <f t="shared" si="21"/>
        <v>9.0136758285581866</v>
      </c>
      <c r="X73" s="1">
        <v>414.43119999999999</v>
      </c>
      <c r="Y73" s="1">
        <v>274.16460000000001</v>
      </c>
      <c r="Z73" s="1">
        <v>388.28879999999998</v>
      </c>
      <c r="AA73" s="1">
        <v>284.06859999999989</v>
      </c>
      <c r="AB73" s="1">
        <v>279.81020000000001</v>
      </c>
      <c r="AC73" s="1">
        <v>352.4794</v>
      </c>
      <c r="AD73" s="1">
        <v>432.38479999999998</v>
      </c>
      <c r="AE73" s="1">
        <v>486.60919999999999</v>
      </c>
      <c r="AF73" s="1">
        <v>344.62799999999999</v>
      </c>
      <c r="AG73" s="1">
        <v>377.65280000000001</v>
      </c>
      <c r="AH73" s="1" t="s">
        <v>62</v>
      </c>
      <c r="AI73" s="1">
        <f t="shared" si="22"/>
        <v>1412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38</v>
      </c>
      <c r="C74" s="1">
        <v>96.078999999999994</v>
      </c>
      <c r="D74" s="1">
        <v>1542.5450000000001</v>
      </c>
      <c r="E74" s="1">
        <v>460.935</v>
      </c>
      <c r="F74" s="1">
        <v>1124.758</v>
      </c>
      <c r="G74" s="8">
        <v>1</v>
      </c>
      <c r="H74" s="1">
        <v>60</v>
      </c>
      <c r="I74" s="1" t="s">
        <v>39</v>
      </c>
      <c r="J74" s="1"/>
      <c r="K74" s="1">
        <v>623.99</v>
      </c>
      <c r="L74" s="1">
        <f t="shared" si="17"/>
        <v>-163.05500000000001</v>
      </c>
      <c r="M74" s="1">
        <f t="shared" si="18"/>
        <v>460.935</v>
      </c>
      <c r="N74" s="1"/>
      <c r="O74" s="1">
        <v>0</v>
      </c>
      <c r="P74" s="1">
        <v>0</v>
      </c>
      <c r="Q74" s="1"/>
      <c r="R74" s="1">
        <f t="shared" si="19"/>
        <v>92.186999999999998</v>
      </c>
      <c r="S74" s="5"/>
      <c r="T74" s="5"/>
      <c r="U74" s="1"/>
      <c r="V74" s="1">
        <f t="shared" si="20"/>
        <v>12.200830919760921</v>
      </c>
      <c r="W74" s="1">
        <f t="shared" si="21"/>
        <v>12.200830919760921</v>
      </c>
      <c r="X74" s="1">
        <v>86.831199999999995</v>
      </c>
      <c r="Y74" s="1">
        <v>119.5962</v>
      </c>
      <c r="Z74" s="1">
        <v>210.9418</v>
      </c>
      <c r="AA74" s="1">
        <v>115.16419999999999</v>
      </c>
      <c r="AB74" s="1">
        <v>118.05240000000001</v>
      </c>
      <c r="AC74" s="1">
        <v>196.964</v>
      </c>
      <c r="AD74" s="1">
        <v>201.60499999999999</v>
      </c>
      <c r="AE74" s="1">
        <v>268.37520000000001</v>
      </c>
      <c r="AF74" s="1">
        <v>209.9144</v>
      </c>
      <c r="AG74" s="1">
        <v>244.78319999999999</v>
      </c>
      <c r="AH74" s="1" t="s">
        <v>55</v>
      </c>
      <c r="AI74" s="1">
        <f t="shared" si="2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38</v>
      </c>
      <c r="C75" s="1">
        <v>2334.1950000000002</v>
      </c>
      <c r="D75" s="1">
        <v>95.471999999999994</v>
      </c>
      <c r="E75" s="1">
        <v>1338.902</v>
      </c>
      <c r="F75" s="1">
        <v>1006.148</v>
      </c>
      <c r="G75" s="8">
        <v>1</v>
      </c>
      <c r="H75" s="1">
        <v>60</v>
      </c>
      <c r="I75" s="1" t="s">
        <v>39</v>
      </c>
      <c r="J75" s="1"/>
      <c r="K75" s="1">
        <v>1393.913</v>
      </c>
      <c r="L75" s="1">
        <f t="shared" si="17"/>
        <v>-55.010999999999967</v>
      </c>
      <c r="M75" s="1">
        <f t="shared" si="18"/>
        <v>1338.902</v>
      </c>
      <c r="N75" s="1">
        <v>30.023</v>
      </c>
      <c r="O75" s="1">
        <v>0</v>
      </c>
      <c r="P75" s="1">
        <v>1403.269</v>
      </c>
      <c r="Q75" s="1"/>
      <c r="R75" s="1">
        <f t="shared" si="19"/>
        <v>267.78039999999999</v>
      </c>
      <c r="S75" s="5">
        <f t="shared" ref="S75" si="23">12*R75-Q75-P75-F75</f>
        <v>803.9477999999998</v>
      </c>
      <c r="T75" s="5"/>
      <c r="U75" s="1"/>
      <c r="V75" s="1">
        <f t="shared" si="20"/>
        <v>12</v>
      </c>
      <c r="W75" s="1">
        <f t="shared" si="21"/>
        <v>8.9977347109795947</v>
      </c>
      <c r="X75" s="1">
        <v>259.42399999999998</v>
      </c>
      <c r="Y75" s="1">
        <v>208.6414</v>
      </c>
      <c r="Z75" s="1">
        <v>219.97499999999999</v>
      </c>
      <c r="AA75" s="1">
        <v>424.59379999999999</v>
      </c>
      <c r="AB75" s="1">
        <v>427.21620000000001</v>
      </c>
      <c r="AC75" s="1">
        <v>408.4228</v>
      </c>
      <c r="AD75" s="1">
        <v>411.75339999999989</v>
      </c>
      <c r="AE75" s="1">
        <v>657.21620000000007</v>
      </c>
      <c r="AF75" s="1">
        <v>525.09860000000003</v>
      </c>
      <c r="AG75" s="1">
        <v>408.19779999999997</v>
      </c>
      <c r="AH75" s="1" t="s">
        <v>123</v>
      </c>
      <c r="AI75" s="1">
        <f t="shared" si="22"/>
        <v>804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38</v>
      </c>
      <c r="C76" s="1">
        <v>2247.6320000000001</v>
      </c>
      <c r="D76" s="1">
        <v>5200.4939999999997</v>
      </c>
      <c r="E76" s="1">
        <v>2704.6489999999999</v>
      </c>
      <c r="F76" s="1">
        <v>3415.7220000000002</v>
      </c>
      <c r="G76" s="8">
        <v>1</v>
      </c>
      <c r="H76" s="1">
        <v>60</v>
      </c>
      <c r="I76" s="1" t="s">
        <v>39</v>
      </c>
      <c r="J76" s="1"/>
      <c r="K76" s="1">
        <v>3858.3220000000001</v>
      </c>
      <c r="L76" s="1">
        <f t="shared" si="17"/>
        <v>-1153.6730000000002</v>
      </c>
      <c r="M76" s="1">
        <f t="shared" si="18"/>
        <v>2527.6489999999999</v>
      </c>
      <c r="N76" s="1">
        <v>59.994</v>
      </c>
      <c r="O76" s="1">
        <v>177</v>
      </c>
      <c r="P76" s="1">
        <v>1486.2080000000001</v>
      </c>
      <c r="Q76" s="1"/>
      <c r="R76" s="1">
        <f t="shared" si="19"/>
        <v>505.52979999999997</v>
      </c>
      <c r="S76" s="5">
        <f>12.3*R76-Q76-P76-F76</f>
        <v>1316.0865399999998</v>
      </c>
      <c r="T76" s="5"/>
      <c r="U76" s="1"/>
      <c r="V76" s="1">
        <f t="shared" si="20"/>
        <v>12.300000000000002</v>
      </c>
      <c r="W76" s="1">
        <f t="shared" si="21"/>
        <v>9.6966192695267441</v>
      </c>
      <c r="X76" s="1">
        <v>516.66499999999996</v>
      </c>
      <c r="Y76" s="1">
        <v>322.49979999999988</v>
      </c>
      <c r="Z76" s="1">
        <v>463.23180000000002</v>
      </c>
      <c r="AA76" s="1">
        <v>326.1438</v>
      </c>
      <c r="AB76" s="1">
        <v>333.50799999999998</v>
      </c>
      <c r="AC76" s="1">
        <v>438.57060000000001</v>
      </c>
      <c r="AD76" s="1">
        <v>465.31819999999999</v>
      </c>
      <c r="AE76" s="1">
        <v>554.47979999999995</v>
      </c>
      <c r="AF76" s="1">
        <v>454.45080000000002</v>
      </c>
      <c r="AG76" s="1">
        <v>517.57159999999999</v>
      </c>
      <c r="AH76" s="1" t="s">
        <v>40</v>
      </c>
      <c r="AI76" s="1">
        <f t="shared" si="22"/>
        <v>1316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38</v>
      </c>
      <c r="C77" s="1">
        <v>19.812000000000001</v>
      </c>
      <c r="D77" s="1"/>
      <c r="E77" s="1">
        <v>1.3819999999999999</v>
      </c>
      <c r="F77" s="1">
        <v>18.43</v>
      </c>
      <c r="G77" s="8">
        <v>1</v>
      </c>
      <c r="H77" s="1">
        <v>55</v>
      </c>
      <c r="I77" s="1" t="s">
        <v>39</v>
      </c>
      <c r="J77" s="1"/>
      <c r="K77" s="1">
        <v>3.9</v>
      </c>
      <c r="L77" s="1">
        <f t="shared" si="17"/>
        <v>-2.5179999999999998</v>
      </c>
      <c r="M77" s="1">
        <f t="shared" si="18"/>
        <v>1.3819999999999999</v>
      </c>
      <c r="N77" s="1"/>
      <c r="O77" s="1">
        <v>0</v>
      </c>
      <c r="P77" s="1">
        <v>0</v>
      </c>
      <c r="Q77" s="1"/>
      <c r="R77" s="1">
        <f t="shared" si="19"/>
        <v>0.27639999999999998</v>
      </c>
      <c r="S77" s="5"/>
      <c r="T77" s="5"/>
      <c r="U77" s="1"/>
      <c r="V77" s="1">
        <f t="shared" si="20"/>
        <v>66.678726483357451</v>
      </c>
      <c r="W77" s="1">
        <f t="shared" si="21"/>
        <v>66.678726483357451</v>
      </c>
      <c r="X77" s="1">
        <v>0.54699999999999993</v>
      </c>
      <c r="Y77" s="1">
        <v>1.361</v>
      </c>
      <c r="Z77" s="1">
        <v>1.0904</v>
      </c>
      <c r="AA77" s="1">
        <v>1.3542000000000001</v>
      </c>
      <c r="AB77" s="1">
        <v>2.4432</v>
      </c>
      <c r="AC77" s="1">
        <v>1.089</v>
      </c>
      <c r="AD77" s="1">
        <v>0.27460000000000001</v>
      </c>
      <c r="AE77" s="1">
        <v>1.099</v>
      </c>
      <c r="AF77" s="1">
        <v>1.099</v>
      </c>
      <c r="AG77" s="1">
        <v>0.54560000000000008</v>
      </c>
      <c r="AH77" s="15" t="s">
        <v>152</v>
      </c>
      <c r="AI77" s="1">
        <f t="shared" si="2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38</v>
      </c>
      <c r="C78" s="1">
        <v>7.9980000000000002</v>
      </c>
      <c r="D78" s="1"/>
      <c r="E78" s="1">
        <v>2.6789999999999998</v>
      </c>
      <c r="F78" s="1">
        <v>5.319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17"/>
        <v>7.8999999999999737E-2</v>
      </c>
      <c r="M78" s="1">
        <f t="shared" si="18"/>
        <v>2.6789999999999998</v>
      </c>
      <c r="N78" s="1"/>
      <c r="O78" s="1">
        <v>0</v>
      </c>
      <c r="P78" s="1">
        <v>0</v>
      </c>
      <c r="Q78" s="1"/>
      <c r="R78" s="1">
        <f t="shared" si="19"/>
        <v>0.53579999999999994</v>
      </c>
      <c r="S78" s="5">
        <v>4</v>
      </c>
      <c r="T78" s="5"/>
      <c r="U78" s="1"/>
      <c r="V78" s="1">
        <f t="shared" si="20"/>
        <v>17.392683837252708</v>
      </c>
      <c r="W78" s="1">
        <f t="shared" si="21"/>
        <v>9.9272116461366195</v>
      </c>
      <c r="X78" s="1">
        <v>0.42920000000000003</v>
      </c>
      <c r="Y78" s="1">
        <v>0.42699999999999988</v>
      </c>
      <c r="Z78" s="1">
        <v>0.2676</v>
      </c>
      <c r="AA78" s="1">
        <v>1.0596000000000001</v>
      </c>
      <c r="AB78" s="1">
        <v>1.0596000000000001</v>
      </c>
      <c r="AC78" s="1">
        <v>0</v>
      </c>
      <c r="AD78" s="1">
        <v>0.16719999999999999</v>
      </c>
      <c r="AE78" s="1">
        <v>0.68959999999999999</v>
      </c>
      <c r="AF78" s="1">
        <v>0.79800000000000004</v>
      </c>
      <c r="AG78" s="1">
        <v>0.27560000000000001</v>
      </c>
      <c r="AH78" s="14" t="s">
        <v>127</v>
      </c>
      <c r="AI78" s="1">
        <f t="shared" si="22"/>
        <v>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128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7"/>
        <v>0</v>
      </c>
      <c r="M79" s="11">
        <f t="shared" si="18"/>
        <v>0</v>
      </c>
      <c r="N79" s="11"/>
      <c r="O79" s="11">
        <v>0</v>
      </c>
      <c r="P79" s="11">
        <v>0</v>
      </c>
      <c r="Q79" s="11"/>
      <c r="R79" s="11">
        <f t="shared" si="19"/>
        <v>0</v>
      </c>
      <c r="S79" s="13"/>
      <c r="T79" s="13"/>
      <c r="U79" s="11"/>
      <c r="V79" s="11" t="e">
        <f t="shared" si="20"/>
        <v>#DIV/0!</v>
      </c>
      <c r="W79" s="11" t="e">
        <f t="shared" si="21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129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38</v>
      </c>
      <c r="C80" s="1">
        <v>69.649000000000001</v>
      </c>
      <c r="D80" s="1">
        <v>35.991</v>
      </c>
      <c r="E80" s="1">
        <v>25.582000000000001</v>
      </c>
      <c r="F80" s="1">
        <v>44.067</v>
      </c>
      <c r="G80" s="8">
        <v>1</v>
      </c>
      <c r="H80" s="1">
        <v>60</v>
      </c>
      <c r="I80" s="1" t="s">
        <v>39</v>
      </c>
      <c r="J80" s="1"/>
      <c r="K80" s="1">
        <v>49.271999999999998</v>
      </c>
      <c r="L80" s="1">
        <f t="shared" si="17"/>
        <v>-23.689999999999998</v>
      </c>
      <c r="M80" s="1">
        <f t="shared" si="18"/>
        <v>25.582000000000001</v>
      </c>
      <c r="N80" s="1"/>
      <c r="O80" s="1">
        <v>0</v>
      </c>
      <c r="P80" s="1">
        <v>23.614799999999999</v>
      </c>
      <c r="Q80" s="1"/>
      <c r="R80" s="1">
        <f t="shared" si="19"/>
        <v>5.1164000000000005</v>
      </c>
      <c r="S80" s="5"/>
      <c r="T80" s="5"/>
      <c r="U80" s="1"/>
      <c r="V80" s="1">
        <f t="shared" si="20"/>
        <v>13.22840278320694</v>
      </c>
      <c r="W80" s="1">
        <f t="shared" si="21"/>
        <v>13.22840278320694</v>
      </c>
      <c r="X80" s="1">
        <v>7.5202</v>
      </c>
      <c r="Y80" s="1">
        <v>2.4037999999999999</v>
      </c>
      <c r="Z80" s="1">
        <v>0</v>
      </c>
      <c r="AA80" s="1">
        <v>2.4112</v>
      </c>
      <c r="AB80" s="1">
        <v>2.4112</v>
      </c>
      <c r="AC80" s="1">
        <v>7.5507999999999997</v>
      </c>
      <c r="AD80" s="1">
        <v>7.5507999999999997</v>
      </c>
      <c r="AE80" s="1">
        <v>4.8348000000000004</v>
      </c>
      <c r="AF80" s="1">
        <v>4.8348000000000004</v>
      </c>
      <c r="AG80" s="1">
        <v>2.4119999999999999</v>
      </c>
      <c r="AH80" s="1"/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44</v>
      </c>
      <c r="C81" s="1">
        <v>21</v>
      </c>
      <c r="D81" s="1"/>
      <c r="E81" s="1">
        <v>6</v>
      </c>
      <c r="F81" s="1">
        <v>4</v>
      </c>
      <c r="G81" s="8">
        <v>0.3</v>
      </c>
      <c r="H81" s="1">
        <v>40</v>
      </c>
      <c r="I81" s="1" t="s">
        <v>39</v>
      </c>
      <c r="J81" s="1"/>
      <c r="K81" s="1">
        <v>6</v>
      </c>
      <c r="L81" s="1">
        <f t="shared" si="17"/>
        <v>0</v>
      </c>
      <c r="M81" s="1">
        <f t="shared" si="18"/>
        <v>6</v>
      </c>
      <c r="N81" s="1"/>
      <c r="O81" s="1">
        <v>0</v>
      </c>
      <c r="P81" s="1">
        <v>0</v>
      </c>
      <c r="Q81" s="1"/>
      <c r="R81" s="1">
        <f t="shared" si="19"/>
        <v>1.2</v>
      </c>
      <c r="S81" s="5">
        <f>9*R81-Q81-P81-F81</f>
        <v>6.7999999999999989</v>
      </c>
      <c r="T81" s="5"/>
      <c r="U81" s="1"/>
      <c r="V81" s="1">
        <f t="shared" si="20"/>
        <v>9</v>
      </c>
      <c r="W81" s="1">
        <f t="shared" si="21"/>
        <v>3.3333333333333335</v>
      </c>
      <c r="X81" s="1">
        <v>0.8</v>
      </c>
      <c r="Y81" s="1">
        <v>0.4</v>
      </c>
      <c r="Z81" s="1">
        <v>1</v>
      </c>
      <c r="AA81" s="1">
        <v>1.4</v>
      </c>
      <c r="AB81" s="1">
        <v>1.2</v>
      </c>
      <c r="AC81" s="1">
        <v>0.6</v>
      </c>
      <c r="AD81" s="1">
        <v>0.6</v>
      </c>
      <c r="AE81" s="1">
        <v>1.6</v>
      </c>
      <c r="AF81" s="1">
        <v>1.2</v>
      </c>
      <c r="AG81" s="1">
        <v>0.4</v>
      </c>
      <c r="AH81" s="1"/>
      <c r="AI81" s="1">
        <f t="shared" si="22"/>
        <v>2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44</v>
      </c>
      <c r="C82" s="1">
        <v>17</v>
      </c>
      <c r="D82" s="1"/>
      <c r="E82" s="1">
        <v>5</v>
      </c>
      <c r="F82" s="1">
        <v>10</v>
      </c>
      <c r="G82" s="8">
        <v>0.3</v>
      </c>
      <c r="H82" s="1">
        <v>40</v>
      </c>
      <c r="I82" s="1" t="s">
        <v>39</v>
      </c>
      <c r="J82" s="1"/>
      <c r="K82" s="1">
        <v>5</v>
      </c>
      <c r="L82" s="1">
        <f t="shared" si="17"/>
        <v>0</v>
      </c>
      <c r="M82" s="1">
        <f t="shared" si="18"/>
        <v>5</v>
      </c>
      <c r="N82" s="1"/>
      <c r="O82" s="1">
        <v>0</v>
      </c>
      <c r="P82" s="1">
        <v>0</v>
      </c>
      <c r="Q82" s="1"/>
      <c r="R82" s="1">
        <f t="shared" si="19"/>
        <v>1</v>
      </c>
      <c r="S82" s="5"/>
      <c r="T82" s="5"/>
      <c r="U82" s="1"/>
      <c r="V82" s="1">
        <f t="shared" si="20"/>
        <v>10</v>
      </c>
      <c r="W82" s="1">
        <f t="shared" si="21"/>
        <v>10</v>
      </c>
      <c r="X82" s="1">
        <v>0.2</v>
      </c>
      <c r="Y82" s="1">
        <v>0.6</v>
      </c>
      <c r="Z82" s="1">
        <v>1.6</v>
      </c>
      <c r="AA82" s="1">
        <v>1.8</v>
      </c>
      <c r="AB82" s="1">
        <v>1.2</v>
      </c>
      <c r="AC82" s="1">
        <v>2.4</v>
      </c>
      <c r="AD82" s="1">
        <v>2.4</v>
      </c>
      <c r="AE82" s="1">
        <v>1.2</v>
      </c>
      <c r="AF82" s="1">
        <v>1.6</v>
      </c>
      <c r="AG82" s="1">
        <v>1.2</v>
      </c>
      <c r="AH82" s="15" t="s">
        <v>153</v>
      </c>
      <c r="AI82" s="1">
        <f t="shared" si="22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44</v>
      </c>
      <c r="C83" s="1">
        <v>147</v>
      </c>
      <c r="D83" s="1">
        <v>162</v>
      </c>
      <c r="E83" s="1">
        <v>85</v>
      </c>
      <c r="F83" s="1">
        <v>145</v>
      </c>
      <c r="G83" s="8">
        <v>0.3</v>
      </c>
      <c r="H83" s="1">
        <v>40</v>
      </c>
      <c r="I83" s="1" t="s">
        <v>39</v>
      </c>
      <c r="J83" s="1"/>
      <c r="K83" s="1">
        <v>92</v>
      </c>
      <c r="L83" s="1">
        <f t="shared" si="17"/>
        <v>-7</v>
      </c>
      <c r="M83" s="1">
        <f t="shared" si="18"/>
        <v>85</v>
      </c>
      <c r="N83" s="1"/>
      <c r="O83" s="1">
        <v>0</v>
      </c>
      <c r="P83" s="1">
        <v>0</v>
      </c>
      <c r="Q83" s="1"/>
      <c r="R83" s="1">
        <f t="shared" si="19"/>
        <v>17</v>
      </c>
      <c r="S83" s="5">
        <f t="shared" ref="S83:S87" si="24">11*R83-Q83-P83-F83</f>
        <v>42</v>
      </c>
      <c r="T83" s="5"/>
      <c r="U83" s="1"/>
      <c r="V83" s="1">
        <f t="shared" si="20"/>
        <v>11</v>
      </c>
      <c r="W83" s="1">
        <f t="shared" si="21"/>
        <v>8.5294117647058822</v>
      </c>
      <c r="X83" s="1">
        <v>14</v>
      </c>
      <c r="Y83" s="1">
        <v>20.399999999999999</v>
      </c>
      <c r="Z83" s="1">
        <v>24.6</v>
      </c>
      <c r="AA83" s="1">
        <v>20</v>
      </c>
      <c r="AB83" s="1">
        <v>17.8</v>
      </c>
      <c r="AC83" s="1">
        <v>16.2</v>
      </c>
      <c r="AD83" s="1">
        <v>17</v>
      </c>
      <c r="AE83" s="1">
        <v>22</v>
      </c>
      <c r="AF83" s="1">
        <v>20</v>
      </c>
      <c r="AG83" s="1">
        <v>20.6</v>
      </c>
      <c r="AH83" s="1"/>
      <c r="AI83" s="1">
        <f t="shared" si="22"/>
        <v>13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44</v>
      </c>
      <c r="C84" s="1">
        <v>9</v>
      </c>
      <c r="D84" s="1"/>
      <c r="E84" s="1"/>
      <c r="F84" s="1">
        <v>9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17"/>
        <v>0</v>
      </c>
      <c r="M84" s="1">
        <f t="shared" si="18"/>
        <v>0</v>
      </c>
      <c r="N84" s="1"/>
      <c r="O84" s="1">
        <v>0</v>
      </c>
      <c r="P84" s="1">
        <v>0</v>
      </c>
      <c r="Q84" s="1"/>
      <c r="R84" s="1">
        <f t="shared" si="19"/>
        <v>0</v>
      </c>
      <c r="S84" s="5"/>
      <c r="T84" s="5"/>
      <c r="U84" s="1"/>
      <c r="V84" s="1" t="e">
        <f t="shared" si="20"/>
        <v>#DIV/0!</v>
      </c>
      <c r="W84" s="1" t="e">
        <f t="shared" si="21"/>
        <v>#DIV/0!</v>
      </c>
      <c r="X84" s="1">
        <v>0.4</v>
      </c>
      <c r="Y84" s="1">
        <v>0.4</v>
      </c>
      <c r="Z84" s="1">
        <v>0</v>
      </c>
      <c r="AA84" s="1">
        <v>0.6</v>
      </c>
      <c r="AB84" s="1">
        <v>0.6</v>
      </c>
      <c r="AC84" s="1">
        <v>0.6</v>
      </c>
      <c r="AD84" s="1">
        <v>0.6</v>
      </c>
      <c r="AE84" s="1">
        <v>1</v>
      </c>
      <c r="AF84" s="1">
        <v>1.4</v>
      </c>
      <c r="AG84" s="1">
        <v>1.2</v>
      </c>
      <c r="AH84" s="17" t="s">
        <v>132</v>
      </c>
      <c r="AI84" s="1">
        <f t="shared" si="2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38</v>
      </c>
      <c r="C85" s="1">
        <v>6104.4359999999997</v>
      </c>
      <c r="D85" s="1">
        <v>4730.2809999999999</v>
      </c>
      <c r="E85" s="1">
        <v>4686.4059999999999</v>
      </c>
      <c r="F85" s="1">
        <v>5538.3980000000001</v>
      </c>
      <c r="G85" s="8">
        <v>1</v>
      </c>
      <c r="H85" s="1">
        <v>40</v>
      </c>
      <c r="I85" s="1" t="s">
        <v>39</v>
      </c>
      <c r="J85" s="1"/>
      <c r="K85" s="1">
        <v>4929.1769999999997</v>
      </c>
      <c r="L85" s="1">
        <f t="shared" si="17"/>
        <v>-242.77099999999973</v>
      </c>
      <c r="M85" s="1">
        <f t="shared" si="18"/>
        <v>4686.4059999999999</v>
      </c>
      <c r="N85" s="1">
        <v>42.6</v>
      </c>
      <c r="O85" s="1">
        <v>0</v>
      </c>
      <c r="P85" s="1">
        <v>2560.670999999998</v>
      </c>
      <c r="Q85" s="1">
        <v>820</v>
      </c>
      <c r="R85" s="1">
        <f t="shared" si="19"/>
        <v>937.28120000000001</v>
      </c>
      <c r="S85" s="5">
        <f t="shared" si="24"/>
        <v>1391.0242000000007</v>
      </c>
      <c r="T85" s="5"/>
      <c r="U85" s="1"/>
      <c r="V85" s="1">
        <f t="shared" si="20"/>
        <v>11</v>
      </c>
      <c r="W85" s="1">
        <f t="shared" si="21"/>
        <v>9.515894482893712</v>
      </c>
      <c r="X85" s="1">
        <v>954.58320000000003</v>
      </c>
      <c r="Y85" s="1">
        <v>759.86439999999993</v>
      </c>
      <c r="Z85" s="1">
        <v>736.27839999999992</v>
      </c>
      <c r="AA85" s="1">
        <v>689.68799999999999</v>
      </c>
      <c r="AB85" s="1">
        <v>694.86440000000005</v>
      </c>
      <c r="AC85" s="1">
        <v>743.99120000000005</v>
      </c>
      <c r="AD85" s="1">
        <v>725.39059999999995</v>
      </c>
      <c r="AE85" s="1">
        <v>780.63459999999998</v>
      </c>
      <c r="AF85" s="1">
        <v>735.76559999999995</v>
      </c>
      <c r="AG85" s="1">
        <v>808.0086</v>
      </c>
      <c r="AH85" s="1" t="s">
        <v>62</v>
      </c>
      <c r="AI85" s="1">
        <f t="shared" si="22"/>
        <v>1391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44</v>
      </c>
      <c r="C86" s="1">
        <v>364</v>
      </c>
      <c r="D86" s="1">
        <v>221</v>
      </c>
      <c r="E86" s="1">
        <v>169</v>
      </c>
      <c r="F86" s="1">
        <v>278</v>
      </c>
      <c r="G86" s="8">
        <v>0.3</v>
      </c>
      <c r="H86" s="1">
        <v>40</v>
      </c>
      <c r="I86" s="1" t="s">
        <v>39</v>
      </c>
      <c r="J86" s="1"/>
      <c r="K86" s="1">
        <v>178</v>
      </c>
      <c r="L86" s="1">
        <f t="shared" si="17"/>
        <v>-9</v>
      </c>
      <c r="M86" s="1">
        <f t="shared" si="18"/>
        <v>169</v>
      </c>
      <c r="N86" s="1"/>
      <c r="O86" s="1">
        <v>0</v>
      </c>
      <c r="P86" s="1">
        <v>43</v>
      </c>
      <c r="Q86" s="1"/>
      <c r="R86" s="1">
        <f t="shared" si="19"/>
        <v>33.799999999999997</v>
      </c>
      <c r="S86" s="5">
        <f t="shared" si="24"/>
        <v>50.799999999999955</v>
      </c>
      <c r="T86" s="5"/>
      <c r="U86" s="1"/>
      <c r="V86" s="1">
        <f t="shared" si="20"/>
        <v>11</v>
      </c>
      <c r="W86" s="1">
        <f t="shared" si="21"/>
        <v>9.4970414201183448</v>
      </c>
      <c r="X86" s="1">
        <v>33.4</v>
      </c>
      <c r="Y86" s="1">
        <v>38.200000000000003</v>
      </c>
      <c r="Z86" s="1">
        <v>48.6</v>
      </c>
      <c r="AA86" s="1">
        <v>45.6</v>
      </c>
      <c r="AB86" s="1">
        <v>35.200000000000003</v>
      </c>
      <c r="AC86" s="1">
        <v>28.4</v>
      </c>
      <c r="AD86" s="1">
        <v>30.4</v>
      </c>
      <c r="AE86" s="1">
        <v>37.6</v>
      </c>
      <c r="AF86" s="1">
        <v>34</v>
      </c>
      <c r="AG86" s="1">
        <v>31.8</v>
      </c>
      <c r="AH86" s="1"/>
      <c r="AI86" s="1">
        <f t="shared" si="22"/>
        <v>15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44</v>
      </c>
      <c r="C87" s="1">
        <v>174</v>
      </c>
      <c r="D87" s="1">
        <v>286</v>
      </c>
      <c r="E87" s="1">
        <v>94</v>
      </c>
      <c r="F87" s="1">
        <v>167</v>
      </c>
      <c r="G87" s="8">
        <v>0.3</v>
      </c>
      <c r="H87" s="1">
        <v>40</v>
      </c>
      <c r="I87" s="1" t="s">
        <v>39</v>
      </c>
      <c r="J87" s="1"/>
      <c r="K87" s="1">
        <v>108</v>
      </c>
      <c r="L87" s="1">
        <f t="shared" si="17"/>
        <v>-14</v>
      </c>
      <c r="M87" s="1">
        <f t="shared" si="18"/>
        <v>94</v>
      </c>
      <c r="N87" s="1"/>
      <c r="O87" s="1">
        <v>0</v>
      </c>
      <c r="P87" s="1">
        <v>6.3999999999999773</v>
      </c>
      <c r="Q87" s="1"/>
      <c r="R87" s="1">
        <f t="shared" si="19"/>
        <v>18.8</v>
      </c>
      <c r="S87" s="5">
        <f t="shared" si="24"/>
        <v>33.400000000000034</v>
      </c>
      <c r="T87" s="5"/>
      <c r="U87" s="1"/>
      <c r="V87" s="1">
        <f t="shared" si="20"/>
        <v>11</v>
      </c>
      <c r="W87" s="1">
        <f t="shared" si="21"/>
        <v>9.2234042553191475</v>
      </c>
      <c r="X87" s="1">
        <v>17.600000000000001</v>
      </c>
      <c r="Y87" s="1">
        <v>23.6</v>
      </c>
      <c r="Z87" s="1">
        <v>26.4</v>
      </c>
      <c r="AA87" s="1">
        <v>25.6</v>
      </c>
      <c r="AB87" s="1">
        <v>23.2</v>
      </c>
      <c r="AC87" s="1">
        <v>20.8</v>
      </c>
      <c r="AD87" s="1">
        <v>22</v>
      </c>
      <c r="AE87" s="1">
        <v>22.8</v>
      </c>
      <c r="AF87" s="1">
        <v>21</v>
      </c>
      <c r="AG87" s="1">
        <v>23.4</v>
      </c>
      <c r="AH87" s="1" t="s">
        <v>139</v>
      </c>
      <c r="AI87" s="1">
        <f t="shared" si="22"/>
        <v>10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38</v>
      </c>
      <c r="C88" s="1">
        <v>23.875</v>
      </c>
      <c r="D88" s="1">
        <v>1.397</v>
      </c>
      <c r="E88" s="1">
        <v>13.31</v>
      </c>
      <c r="F88" s="1">
        <v>9.8249999999999993</v>
      </c>
      <c r="G88" s="8">
        <v>1</v>
      </c>
      <c r="H88" s="1">
        <v>45</v>
      </c>
      <c r="I88" s="1" t="s">
        <v>39</v>
      </c>
      <c r="J88" s="1"/>
      <c r="K88" s="1">
        <v>13.8</v>
      </c>
      <c r="L88" s="1">
        <f t="shared" si="17"/>
        <v>-0.49000000000000021</v>
      </c>
      <c r="M88" s="1">
        <f t="shared" si="18"/>
        <v>13.31</v>
      </c>
      <c r="N88" s="1"/>
      <c r="O88" s="1">
        <v>0</v>
      </c>
      <c r="P88" s="1">
        <v>0</v>
      </c>
      <c r="Q88" s="1"/>
      <c r="R88" s="1">
        <f t="shared" si="19"/>
        <v>2.6619999999999999</v>
      </c>
      <c r="S88" s="5">
        <f>10*R88-Q88-P88-F88</f>
        <v>16.794999999999998</v>
      </c>
      <c r="T88" s="5"/>
      <c r="U88" s="1"/>
      <c r="V88" s="1">
        <f t="shared" si="20"/>
        <v>10</v>
      </c>
      <c r="W88" s="1">
        <f t="shared" si="21"/>
        <v>3.6908339594290007</v>
      </c>
      <c r="X88" s="1">
        <v>0.84239999999999993</v>
      </c>
      <c r="Y88" s="1">
        <v>0.219</v>
      </c>
      <c r="Z88" s="1">
        <v>0.50219999999999998</v>
      </c>
      <c r="AA88" s="1">
        <v>0.56420000000000003</v>
      </c>
      <c r="AB88" s="1">
        <v>0.28100000000000003</v>
      </c>
      <c r="AC88" s="1">
        <v>-0.34</v>
      </c>
      <c r="AD88" s="1">
        <v>0.26479999999999998</v>
      </c>
      <c r="AE88" s="1">
        <v>1.1612</v>
      </c>
      <c r="AF88" s="1">
        <v>2.1663999999999999</v>
      </c>
      <c r="AG88" s="1">
        <v>2.7147999999999999</v>
      </c>
      <c r="AH88" s="16" t="s">
        <v>154</v>
      </c>
      <c r="AI88" s="1">
        <f t="shared" si="22"/>
        <v>17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38</v>
      </c>
      <c r="C89" s="1">
        <v>73.81</v>
      </c>
      <c r="D89" s="1">
        <v>32.674999999999997</v>
      </c>
      <c r="E89" s="1">
        <v>41.783000000000001</v>
      </c>
      <c r="F89" s="1">
        <v>63.337000000000003</v>
      </c>
      <c r="G89" s="8">
        <v>1</v>
      </c>
      <c r="H89" s="1">
        <v>50</v>
      </c>
      <c r="I89" s="1" t="s">
        <v>39</v>
      </c>
      <c r="J89" s="1"/>
      <c r="K89" s="1">
        <v>41</v>
      </c>
      <c r="L89" s="1">
        <f t="shared" si="17"/>
        <v>0.78300000000000125</v>
      </c>
      <c r="M89" s="1">
        <f t="shared" si="18"/>
        <v>41.783000000000001</v>
      </c>
      <c r="N89" s="1"/>
      <c r="O89" s="1">
        <v>0</v>
      </c>
      <c r="P89" s="1">
        <v>28.652400000000011</v>
      </c>
      <c r="Q89" s="1"/>
      <c r="R89" s="1">
        <f t="shared" si="19"/>
        <v>8.3566000000000003</v>
      </c>
      <c r="S89" s="5"/>
      <c r="T89" s="5"/>
      <c r="U89" s="1"/>
      <c r="V89" s="1">
        <f t="shared" si="20"/>
        <v>11.00799368164086</v>
      </c>
      <c r="W89" s="1">
        <f t="shared" si="21"/>
        <v>11.00799368164086</v>
      </c>
      <c r="X89" s="1">
        <v>9.7156000000000002</v>
      </c>
      <c r="Y89" s="1">
        <v>8.8016000000000005</v>
      </c>
      <c r="Z89" s="1">
        <v>7.98</v>
      </c>
      <c r="AA89" s="1">
        <v>9.5323999999999991</v>
      </c>
      <c r="AB89" s="1">
        <v>9.4441999999999986</v>
      </c>
      <c r="AC89" s="1">
        <v>12.331</v>
      </c>
      <c r="AD89" s="1">
        <v>12.429399999999999</v>
      </c>
      <c r="AE89" s="1">
        <v>7.0837999999999992</v>
      </c>
      <c r="AF89" s="1">
        <v>9</v>
      </c>
      <c r="AG89" s="1">
        <v>8.4342000000000006</v>
      </c>
      <c r="AH89" s="1"/>
      <c r="AI89" s="1">
        <f t="shared" si="2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44</v>
      </c>
      <c r="C90" s="1">
        <v>21</v>
      </c>
      <c r="D90" s="1">
        <v>1</v>
      </c>
      <c r="E90" s="1">
        <v>6</v>
      </c>
      <c r="F90" s="1">
        <v>13</v>
      </c>
      <c r="G90" s="8">
        <v>0.33</v>
      </c>
      <c r="H90" s="1">
        <v>40</v>
      </c>
      <c r="I90" s="1" t="s">
        <v>39</v>
      </c>
      <c r="J90" s="1"/>
      <c r="K90" s="1">
        <v>8</v>
      </c>
      <c r="L90" s="1">
        <f t="shared" si="17"/>
        <v>-2</v>
      </c>
      <c r="M90" s="1">
        <f t="shared" si="18"/>
        <v>6</v>
      </c>
      <c r="N90" s="1"/>
      <c r="O90" s="1">
        <v>0</v>
      </c>
      <c r="P90" s="1">
        <v>6</v>
      </c>
      <c r="Q90" s="1"/>
      <c r="R90" s="1">
        <f t="shared" si="19"/>
        <v>1.2</v>
      </c>
      <c r="S90" s="5"/>
      <c r="T90" s="5"/>
      <c r="U90" s="1"/>
      <c r="V90" s="1">
        <f t="shared" si="20"/>
        <v>15.833333333333334</v>
      </c>
      <c r="W90" s="1">
        <f t="shared" si="21"/>
        <v>15.833333333333334</v>
      </c>
      <c r="X90" s="1">
        <v>1.8</v>
      </c>
      <c r="Y90" s="1">
        <v>1.4</v>
      </c>
      <c r="Z90" s="1">
        <v>1.6</v>
      </c>
      <c r="AA90" s="1">
        <v>1.8</v>
      </c>
      <c r="AB90" s="1">
        <v>1.6</v>
      </c>
      <c r="AC90" s="1">
        <v>2</v>
      </c>
      <c r="AD90" s="1">
        <v>1.8</v>
      </c>
      <c r="AE90" s="1">
        <v>0.2</v>
      </c>
      <c r="AF90" s="1">
        <v>-0.4</v>
      </c>
      <c r="AG90" s="1">
        <v>1.4</v>
      </c>
      <c r="AH90" s="15" t="s">
        <v>111</v>
      </c>
      <c r="AI90" s="1">
        <f t="shared" si="2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44</v>
      </c>
      <c r="C91" s="1">
        <v>15</v>
      </c>
      <c r="D91" s="1">
        <v>12</v>
      </c>
      <c r="E91" s="1">
        <v>9</v>
      </c>
      <c r="F91" s="1">
        <v>15</v>
      </c>
      <c r="G91" s="8">
        <v>0.3</v>
      </c>
      <c r="H91" s="1">
        <v>40</v>
      </c>
      <c r="I91" s="1" t="s">
        <v>39</v>
      </c>
      <c r="J91" s="1"/>
      <c r="K91" s="1">
        <v>10</v>
      </c>
      <c r="L91" s="1">
        <f t="shared" si="17"/>
        <v>-1</v>
      </c>
      <c r="M91" s="1">
        <f t="shared" si="18"/>
        <v>9</v>
      </c>
      <c r="N91" s="1"/>
      <c r="O91" s="1">
        <v>0</v>
      </c>
      <c r="P91" s="1">
        <v>11</v>
      </c>
      <c r="Q91" s="1"/>
      <c r="R91" s="1">
        <f t="shared" si="19"/>
        <v>1.8</v>
      </c>
      <c r="S91" s="5"/>
      <c r="T91" s="5"/>
      <c r="U91" s="1"/>
      <c r="V91" s="1">
        <f t="shared" si="20"/>
        <v>14.444444444444445</v>
      </c>
      <c r="W91" s="1">
        <f t="shared" si="21"/>
        <v>14.444444444444445</v>
      </c>
      <c r="X91" s="1">
        <v>2.2000000000000002</v>
      </c>
      <c r="Y91" s="1">
        <v>1.4</v>
      </c>
      <c r="Z91" s="1">
        <v>1</v>
      </c>
      <c r="AA91" s="1">
        <v>1.6</v>
      </c>
      <c r="AB91" s="1">
        <v>1.8</v>
      </c>
      <c r="AC91" s="1">
        <v>1.2</v>
      </c>
      <c r="AD91" s="1">
        <v>1</v>
      </c>
      <c r="AE91" s="1">
        <v>0.4</v>
      </c>
      <c r="AF91" s="1">
        <v>0.4</v>
      </c>
      <c r="AG91" s="1">
        <v>0.4</v>
      </c>
      <c r="AH91" s="1"/>
      <c r="AI91" s="1">
        <f t="shared" si="22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44</v>
      </c>
      <c r="C92" s="1">
        <v>29</v>
      </c>
      <c r="D92" s="1">
        <v>1</v>
      </c>
      <c r="E92" s="1">
        <v>11</v>
      </c>
      <c r="F92" s="1">
        <v>18</v>
      </c>
      <c r="G92" s="8">
        <v>0.12</v>
      </c>
      <c r="H92" s="1">
        <v>45</v>
      </c>
      <c r="I92" s="1" t="s">
        <v>39</v>
      </c>
      <c r="J92" s="1"/>
      <c r="K92" s="1">
        <v>12</v>
      </c>
      <c r="L92" s="1">
        <f t="shared" si="17"/>
        <v>-1</v>
      </c>
      <c r="M92" s="1">
        <f t="shared" si="18"/>
        <v>11</v>
      </c>
      <c r="N92" s="1"/>
      <c r="O92" s="1">
        <v>0</v>
      </c>
      <c r="P92" s="1">
        <v>5</v>
      </c>
      <c r="Q92" s="1"/>
      <c r="R92" s="1">
        <f t="shared" si="19"/>
        <v>2.2000000000000002</v>
      </c>
      <c r="S92" s="5">
        <v>6</v>
      </c>
      <c r="T92" s="5"/>
      <c r="U92" s="1"/>
      <c r="V92" s="1">
        <f t="shared" si="20"/>
        <v>13.18181818181818</v>
      </c>
      <c r="W92" s="1">
        <f t="shared" si="21"/>
        <v>10.454545454545453</v>
      </c>
      <c r="X92" s="1">
        <v>2.4</v>
      </c>
      <c r="Y92" s="1">
        <v>0.8</v>
      </c>
      <c r="Z92" s="1">
        <v>0.6</v>
      </c>
      <c r="AA92" s="1">
        <v>1</v>
      </c>
      <c r="AB92" s="1">
        <v>1</v>
      </c>
      <c r="AC92" s="1">
        <v>0</v>
      </c>
      <c r="AD92" s="1">
        <v>0</v>
      </c>
      <c r="AE92" s="1">
        <v>1.8</v>
      </c>
      <c r="AF92" s="1">
        <v>1.8</v>
      </c>
      <c r="AG92" s="1">
        <v>0</v>
      </c>
      <c r="AH92" s="1" t="s">
        <v>145</v>
      </c>
      <c r="AI92" s="1">
        <f t="shared" si="22"/>
        <v>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" t="s">
        <v>38</v>
      </c>
      <c r="C93" s="1">
        <v>28.315000000000001</v>
      </c>
      <c r="D93" s="1"/>
      <c r="E93" s="1"/>
      <c r="F93" s="1">
        <v>27.567</v>
      </c>
      <c r="G93" s="8">
        <v>1</v>
      </c>
      <c r="H93" s="1">
        <v>180</v>
      </c>
      <c r="I93" s="1" t="s">
        <v>39</v>
      </c>
      <c r="J93" s="1"/>
      <c r="K93" s="1"/>
      <c r="L93" s="1">
        <f t="shared" si="17"/>
        <v>0</v>
      </c>
      <c r="M93" s="1">
        <f t="shared" si="18"/>
        <v>0</v>
      </c>
      <c r="N93" s="1"/>
      <c r="O93" s="1">
        <v>0</v>
      </c>
      <c r="P93" s="1">
        <v>0</v>
      </c>
      <c r="Q93" s="1"/>
      <c r="R93" s="1">
        <f t="shared" si="19"/>
        <v>0</v>
      </c>
      <c r="S93" s="5"/>
      <c r="T93" s="5"/>
      <c r="U93" s="1"/>
      <c r="V93" s="1" t="e">
        <f t="shared" si="20"/>
        <v>#DIV/0!</v>
      </c>
      <c r="W93" s="1" t="e">
        <f t="shared" si="21"/>
        <v>#DIV/0!</v>
      </c>
      <c r="X93" s="1">
        <v>0</v>
      </c>
      <c r="Y93" s="1">
        <v>0.37719999999999998</v>
      </c>
      <c r="Z93" s="1">
        <v>0.37719999999999998</v>
      </c>
      <c r="AA93" s="1">
        <v>0.151</v>
      </c>
      <c r="AB93" s="1">
        <v>0.151</v>
      </c>
      <c r="AC93" s="1">
        <v>7.3800000000000004E-2</v>
      </c>
      <c r="AD93" s="1">
        <v>7.3800000000000004E-2</v>
      </c>
      <c r="AE93" s="1">
        <v>7.4999999999999997E-2</v>
      </c>
      <c r="AF93" s="1">
        <v>7.4999999999999997E-2</v>
      </c>
      <c r="AG93" s="1">
        <v>0.15040000000000001</v>
      </c>
      <c r="AH93" s="15" t="s">
        <v>147</v>
      </c>
      <c r="AI93" s="1">
        <f t="shared" si="2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3" xr:uid="{1B08328D-88CE-49EC-B10A-5BB4036878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2025-07-10T13:05:54Z</dcterms:created>
  <dcterms:modified xsi:type="dcterms:W3CDTF">2025-07-11T07:31:48Z</dcterms:modified>
</cp:coreProperties>
</file>