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CBE4342-62B0-4BE9-BC8C-35E8629B21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Y505" i="1"/>
  <c r="X505" i="1"/>
  <c r="BP504" i="1"/>
  <c r="BO504" i="1"/>
  <c r="BN504" i="1"/>
  <c r="BM504" i="1"/>
  <c r="Z504" i="1"/>
  <c r="Z505" i="1" s="1"/>
  <c r="Y504" i="1"/>
  <c r="AB517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X486" i="1"/>
  <c r="Y485" i="1"/>
  <c r="X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Z485" i="1" s="1"/>
  <c r="Y481" i="1"/>
  <c r="Y486" i="1" s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7" i="1" s="1"/>
  <c r="P426" i="1"/>
  <c r="X423" i="1"/>
  <c r="Y422" i="1"/>
  <c r="X422" i="1"/>
  <c r="BP421" i="1"/>
  <c r="BO421" i="1"/>
  <c r="BN421" i="1"/>
  <c r="BM421" i="1"/>
  <c r="Z421" i="1"/>
  <c r="Z422" i="1" s="1"/>
  <c r="Y421" i="1"/>
  <c r="X517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Z357" i="1" s="1"/>
  <c r="Z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4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6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27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183" i="1" l="1"/>
  <c r="Z149" i="1"/>
  <c r="F9" i="1"/>
  <c r="J9" i="1"/>
  <c r="F10" i="1"/>
  <c r="B517" i="1"/>
  <c r="X508" i="1"/>
  <c r="X510" i="1" s="1"/>
  <c r="X509" i="1"/>
  <c r="X511" i="1"/>
  <c r="Y24" i="1"/>
  <c r="Z27" i="1"/>
  <c r="Z32" i="1" s="1"/>
  <c r="BN27" i="1"/>
  <c r="BP27" i="1"/>
  <c r="Z29" i="1"/>
  <c r="BN29" i="1"/>
  <c r="Y508" i="1" s="1"/>
  <c r="Y510" i="1" s="1"/>
  <c r="Z31" i="1"/>
  <c r="BN31" i="1"/>
  <c r="Z35" i="1"/>
  <c r="Z36" i="1" s="1"/>
  <c r="BN35" i="1"/>
  <c r="BP35" i="1"/>
  <c r="Y36" i="1"/>
  <c r="Y511" i="1" s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Z101" i="1" s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H517" i="1"/>
  <c r="Y144" i="1"/>
  <c r="Z147" i="1"/>
  <c r="BN147" i="1"/>
  <c r="BP147" i="1"/>
  <c r="I517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17" i="1"/>
  <c r="Z182" i="1"/>
  <c r="BN182" i="1"/>
  <c r="BP182" i="1"/>
  <c r="Y183" i="1"/>
  <c r="Z186" i="1"/>
  <c r="Z188" i="1" s="1"/>
  <c r="BN186" i="1"/>
  <c r="BP186" i="1"/>
  <c r="Y189" i="1"/>
  <c r="Y199" i="1"/>
  <c r="Z192" i="1"/>
  <c r="Z199" i="1" s="1"/>
  <c r="BN192" i="1"/>
  <c r="BP192" i="1"/>
  <c r="BP196" i="1"/>
  <c r="BN196" i="1"/>
  <c r="Z196" i="1"/>
  <c r="BP204" i="1"/>
  <c r="BN204" i="1"/>
  <c r="Z204" i="1"/>
  <c r="BP208" i="1"/>
  <c r="BN208" i="1"/>
  <c r="Z208" i="1"/>
  <c r="H9" i="1"/>
  <c r="Y45" i="1"/>
  <c r="Y58" i="1"/>
  <c r="Y93" i="1"/>
  <c r="Y109" i="1"/>
  <c r="BP194" i="1"/>
  <c r="Y509" i="1" s="1"/>
  <c r="BN194" i="1"/>
  <c r="Z194" i="1"/>
  <c r="BP198" i="1"/>
  <c r="BN198" i="1"/>
  <c r="Z198" i="1"/>
  <c r="Y212" i="1"/>
  <c r="Y211" i="1"/>
  <c r="BP202" i="1"/>
  <c r="BN202" i="1"/>
  <c r="Z202" i="1"/>
  <c r="Z211" i="1" s="1"/>
  <c r="BP206" i="1"/>
  <c r="BN206" i="1"/>
  <c r="Z206" i="1"/>
  <c r="Z269" i="1"/>
  <c r="Z337" i="1"/>
  <c r="Z410" i="1"/>
  <c r="Z210" i="1"/>
  <c r="BN210" i="1"/>
  <c r="Z214" i="1"/>
  <c r="Z216" i="1" s="1"/>
  <c r="BN214" i="1"/>
  <c r="BP214" i="1"/>
  <c r="Y217" i="1"/>
  <c r="K517" i="1"/>
  <c r="Z221" i="1"/>
  <c r="Z227" i="1" s="1"/>
  <c r="BN221" i="1"/>
  <c r="BP221" i="1"/>
  <c r="Z223" i="1"/>
  <c r="BN223" i="1"/>
  <c r="Z225" i="1"/>
  <c r="BN225" i="1"/>
  <c r="Y228" i="1"/>
  <c r="Z231" i="1"/>
  <c r="Z232" i="1" s="1"/>
  <c r="BN231" i="1"/>
  <c r="BP231" i="1"/>
  <c r="Z241" i="1"/>
  <c r="BN241" i="1"/>
  <c r="BP241" i="1"/>
  <c r="Z243" i="1"/>
  <c r="Z245" i="1" s="1"/>
  <c r="BN243" i="1"/>
  <c r="L517" i="1"/>
  <c r="Z250" i="1"/>
  <c r="BN250" i="1"/>
  <c r="BP250" i="1"/>
  <c r="Z252" i="1"/>
  <c r="Z254" i="1" s="1"/>
  <c r="BN252" i="1"/>
  <c r="Y255" i="1"/>
  <c r="M517" i="1"/>
  <c r="Z259" i="1"/>
  <c r="Z262" i="1" s="1"/>
  <c r="BN259" i="1"/>
  <c r="BP259" i="1"/>
  <c r="Y263" i="1"/>
  <c r="O517" i="1"/>
  <c r="Z267" i="1"/>
  <c r="BN267" i="1"/>
  <c r="BP267" i="1"/>
  <c r="Y270" i="1"/>
  <c r="Y275" i="1"/>
  <c r="Y284" i="1"/>
  <c r="R517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17" i="1"/>
  <c r="Z335" i="1"/>
  <c r="BN335" i="1"/>
  <c r="BP335" i="1"/>
  <c r="Y338" i="1"/>
  <c r="T517" i="1"/>
  <c r="Z343" i="1"/>
  <c r="Z349" i="1" s="1"/>
  <c r="BN343" i="1"/>
  <c r="BP343" i="1"/>
  <c r="Z345" i="1"/>
  <c r="BN345" i="1"/>
  <c r="Z347" i="1"/>
  <c r="BN347" i="1"/>
  <c r="Y350" i="1"/>
  <c r="Z353" i="1"/>
  <c r="Z354" i="1" s="1"/>
  <c r="BN353" i="1"/>
  <c r="BP353" i="1"/>
  <c r="BP370" i="1"/>
  <c r="BN370" i="1"/>
  <c r="Z370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BP409" i="1"/>
  <c r="BN409" i="1"/>
  <c r="Z409" i="1"/>
  <c r="Y411" i="1"/>
  <c r="Y418" i="1"/>
  <c r="BP413" i="1"/>
  <c r="BN413" i="1"/>
  <c r="Z413" i="1"/>
  <c r="Z417" i="1" s="1"/>
  <c r="Y417" i="1"/>
  <c r="BP433" i="1"/>
  <c r="BN433" i="1"/>
  <c r="Z433" i="1"/>
  <c r="BP438" i="1"/>
  <c r="BN438" i="1"/>
  <c r="Z438" i="1"/>
  <c r="BP457" i="1"/>
  <c r="BN457" i="1"/>
  <c r="Z457" i="1"/>
  <c r="Z463" i="1" s="1"/>
  <c r="Y463" i="1"/>
  <c r="BP461" i="1"/>
  <c r="BN461" i="1"/>
  <c r="Z461" i="1"/>
  <c r="Y360" i="1"/>
  <c r="BP357" i="1"/>
  <c r="BN357" i="1"/>
  <c r="Y359" i="1"/>
  <c r="BP368" i="1"/>
  <c r="BN368" i="1"/>
  <c r="Z368" i="1"/>
  <c r="Z371" i="1" s="1"/>
  <c r="Y380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BP436" i="1"/>
  <c r="BN436" i="1"/>
  <c r="Z436" i="1"/>
  <c r="Z447" i="1" s="1"/>
  <c r="BP440" i="1"/>
  <c r="BN440" i="1"/>
  <c r="Z440" i="1"/>
  <c r="BP445" i="1"/>
  <c r="BN445" i="1"/>
  <c r="Z445" i="1"/>
  <c r="AA517" i="1"/>
  <c r="Y478" i="1"/>
  <c r="BP474" i="1"/>
  <c r="BN474" i="1"/>
  <c r="Z474" i="1"/>
  <c r="Y479" i="1"/>
  <c r="BP476" i="1"/>
  <c r="BN476" i="1"/>
  <c r="Z476" i="1"/>
  <c r="BP489" i="1"/>
  <c r="BN489" i="1"/>
  <c r="Z489" i="1"/>
  <c r="Y491" i="1"/>
  <c r="Y500" i="1"/>
  <c r="BP498" i="1"/>
  <c r="BN498" i="1"/>
  <c r="Z498" i="1"/>
  <c r="U517" i="1"/>
  <c r="Y371" i="1"/>
  <c r="V517" i="1"/>
  <c r="Y399" i="1"/>
  <c r="W517" i="1"/>
  <c r="Y410" i="1"/>
  <c r="Y423" i="1"/>
  <c r="Y428" i="1"/>
  <c r="Z517" i="1"/>
  <c r="Y448" i="1"/>
  <c r="BP443" i="1"/>
  <c r="BN443" i="1"/>
  <c r="Z443" i="1"/>
  <c r="Y447" i="1"/>
  <c r="Z453" i="1"/>
  <c r="BP451" i="1"/>
  <c r="BN451" i="1"/>
  <c r="Z451" i="1"/>
  <c r="Y464" i="1"/>
  <c r="BP459" i="1"/>
  <c r="BN459" i="1"/>
  <c r="Z459" i="1"/>
  <c r="Z469" i="1"/>
  <c r="BP467" i="1"/>
  <c r="BN467" i="1"/>
  <c r="Z467" i="1"/>
  <c r="BP475" i="1"/>
  <c r="BN475" i="1"/>
  <c r="Z475" i="1"/>
  <c r="BP477" i="1"/>
  <c r="BN477" i="1"/>
  <c r="Z477" i="1"/>
  <c r="Y490" i="1"/>
  <c r="BP488" i="1"/>
  <c r="BN488" i="1"/>
  <c r="Z488" i="1"/>
  <c r="BP499" i="1"/>
  <c r="BN499" i="1"/>
  <c r="Z499" i="1"/>
  <c r="Y501" i="1"/>
  <c r="Y506" i="1"/>
  <c r="Z490" i="1" l="1"/>
  <c r="Z500" i="1"/>
  <c r="Z478" i="1"/>
  <c r="Z92" i="1"/>
  <c r="Z58" i="1"/>
  <c r="Z44" i="1"/>
  <c r="Z512" i="1" s="1"/>
  <c r="Y507" i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<sst xmlns="http://schemas.openxmlformats.org/spreadsheetml/2006/main" count="2277" uniqueCount="831">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</sst>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350</v>
      </c>
      <c r="Y53" s="568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67.5</v>
      </c>
      <c r="Y57" s="568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47.407407407407405</v>
      </c>
      <c r="Y58" s="569">
        <f>IFERROR(Y52/H52,"0")+IFERROR(Y53/H53,"0")+IFERROR(Y54/H54,"0")+IFERROR(Y55/H55,"0")+IFERROR(Y56/H56,"0")+IFERROR(Y57/H57,"0")</f>
        <v>48</v>
      </c>
      <c r="Z58" s="569">
        <f>IFERROR(IF(Z52="",0,Z52),"0")+IFERROR(IF(Z53="",0,Z53),"0")+IFERROR(IF(Z54="",0,Z54),"0")+IFERROR(IF(Z55="",0,Z55),"0")+IFERROR(IF(Z56="",0,Z56),"0")+IFERROR(IF(Z57="",0,Z57),"0")</f>
        <v>0.76163999999999998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417.5</v>
      </c>
      <c r="Y59" s="569">
        <f>IFERROR(SUM(Y52:Y57),"0")</f>
        <v>423.90000000000003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120</v>
      </c>
      <c r="Y61" s="568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11.111111111111111</v>
      </c>
      <c r="Y65" s="569">
        <f>IFERROR(Y61/H61,"0")+IFERROR(Y62/H62,"0")+IFERROR(Y63/H63,"0")+IFERROR(Y64/H64,"0")</f>
        <v>12.000000000000002</v>
      </c>
      <c r="Z65" s="569">
        <f>IFERROR(IF(Z61="",0,Z61),"0")+IFERROR(IF(Z62="",0,Z62),"0")+IFERROR(IF(Z63="",0,Z63),"0")+IFERROR(IF(Z64="",0,Z64),"0")</f>
        <v>0.22776000000000002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120</v>
      </c>
      <c r="Y66" s="569">
        <f>IFERROR(SUM(Y61:Y64),"0")</f>
        <v>129.60000000000002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50</v>
      </c>
      <c r="Y76" s="568">
        <f t="shared" si="11"/>
        <v>50.400000000000006</v>
      </c>
      <c r="Z76" s="36">
        <f>IFERROR(IF(Y76=0,"",ROUNDUP(Y76/H76,0)*0.01898),"")</f>
        <v>0.11388000000000001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53.017857142857146</v>
      </c>
      <c r="BN76" s="64">
        <f t="shared" si="13"/>
        <v>53.442000000000007</v>
      </c>
      <c r="BO76" s="64">
        <f t="shared" si="14"/>
        <v>9.3005952380952384E-2</v>
      </c>
      <c r="BP76" s="64">
        <f t="shared" si="15"/>
        <v>9.375E-2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5.9523809523809526</v>
      </c>
      <c r="Y80" s="569">
        <f>IFERROR(Y74/H74,"0")+IFERROR(Y75/H75,"0")+IFERROR(Y76/H76,"0")+IFERROR(Y77/H77,"0")+IFERROR(Y78/H78,"0")+IFERROR(Y79/H79,"0")</f>
        <v>6</v>
      </c>
      <c r="Z80" s="569">
        <f>IFERROR(IF(Z74="",0,Z74),"0")+IFERROR(IF(Z75="",0,Z75),"0")+IFERROR(IF(Z76="",0,Z76),"0")+IFERROR(IF(Z77="",0,Z77),"0")+IFERROR(IF(Z78="",0,Z78),"0")+IFERROR(IF(Z79="",0,Z79),"0")</f>
        <v>0.11388000000000001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50</v>
      </c>
      <c r="Y81" s="569">
        <f>IFERROR(SUM(Y74:Y79),"0")</f>
        <v>50.400000000000006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150</v>
      </c>
      <c r="Y314" s="568">
        <f>IFERROR(IF(X314="",0,CEILING((X314/$H314),1)*$H314),"")</f>
        <v>151.20000000000002</v>
      </c>
      <c r="Z314" s="36">
        <f>IFERROR(IF(Y314=0,"",ROUNDUP(Y314/H314,0)*0.01898),"")</f>
        <v>0.34164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159.26785714285714</v>
      </c>
      <c r="BN314" s="64">
        <f>IFERROR(Y314*I314/H314,"0")</f>
        <v>160.542</v>
      </c>
      <c r="BO314" s="64">
        <f>IFERROR(1/J314*(X314/H314),"0")</f>
        <v>0.27901785714285715</v>
      </c>
      <c r="BP314" s="64">
        <f>IFERROR(1/J314*(Y314/H314),"0")</f>
        <v>0.28125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17.857142857142858</v>
      </c>
      <c r="Y317" s="569">
        <f>IFERROR(Y314/H314,"0")+IFERROR(Y315/H315,"0")+IFERROR(Y316/H316,"0")</f>
        <v>18</v>
      </c>
      <c r="Z317" s="569">
        <f>IFERROR(IF(Z314="",0,Z314),"0")+IFERROR(IF(Z315="",0,Z315),"0")+IFERROR(IF(Z316="",0,Z316),"0")</f>
        <v>0.34164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150</v>
      </c>
      <c r="Y318" s="569">
        <f>IFERROR(SUM(Y314:Y316),"0")</f>
        <v>151.20000000000002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1000</v>
      </c>
      <c r="Y342" s="568">
        <f t="shared" ref="Y342:Y348" si="5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1032</v>
      </c>
      <c r="BN342" s="64">
        <f t="shared" ref="BN342:BN348" si="60">IFERROR(Y342*I342/H342,"0")</f>
        <v>1037.1600000000001</v>
      </c>
      <c r="BO342" s="64">
        <f t="shared" ref="BO342:BO348" si="61">IFERROR(1/J342*(X342/H342),"0")</f>
        <v>1.3888888888888888</v>
      </c>
      <c r="BP342" s="64">
        <f t="shared" ref="BP342:BP348" si="62">IFERROR(1/J342*(Y342/H342),"0")</f>
        <v>1.3958333333333333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500</v>
      </c>
      <c r="Y343" s="568">
        <f t="shared" si="58"/>
        <v>510</v>
      </c>
      <c r="Z343" s="36">
        <f>IFERROR(IF(Y343=0,"",ROUNDUP(Y343/H343,0)*0.02175),"")</f>
        <v>0.73949999999999994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516</v>
      </c>
      <c r="BN343" s="64">
        <f t="shared" si="60"/>
        <v>526.32000000000005</v>
      </c>
      <c r="BO343" s="64">
        <f t="shared" si="61"/>
        <v>0.69444444444444442</v>
      </c>
      <c r="BP343" s="64">
        <f t="shared" si="62"/>
        <v>0.70833333333333326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200</v>
      </c>
      <c r="Y349" s="569">
        <f>IFERROR(Y342/H342,"0")+IFERROR(Y343/H343,"0")+IFERROR(Y344/H344,"0")+IFERROR(Y345/H345,"0")+IFERROR(Y346/H346,"0")+IFERROR(Y347/H347,"0")+IFERROR(Y348/H348,"0")</f>
        <v>201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3000</v>
      </c>
      <c r="Y350" s="569">
        <f>IFERROR(SUM(Y342:Y348),"0")</f>
        <v>3015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2000</v>
      </c>
      <c r="Y352" s="568">
        <f>IFERROR(IF(X352="",0,CEILING((X352/$H352),1)*$H352),"")</f>
        <v>2010</v>
      </c>
      <c r="Z352" s="36">
        <f>IFERROR(IF(Y352=0,"",ROUNDUP(Y352/H352,0)*0.02175),"")</f>
        <v>2.9144999999999999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2064</v>
      </c>
      <c r="BN352" s="64">
        <f>IFERROR(Y352*I352/H352,"0")</f>
        <v>2074.3200000000002</v>
      </c>
      <c r="BO352" s="64">
        <f>IFERROR(1/J352*(X352/H352),"0")</f>
        <v>2.7777777777777777</v>
      </c>
      <c r="BP352" s="64">
        <f>IFERROR(1/J352*(Y352/H352),"0")</f>
        <v>2.7916666666666665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133.33333333333334</v>
      </c>
      <c r="Y354" s="569">
        <f>IFERROR(Y352/H352,"0")+IFERROR(Y353/H353,"0")</f>
        <v>134</v>
      </c>
      <c r="Z354" s="569">
        <f>IFERROR(IF(Z352="",0,Z352),"0")+IFERROR(IF(Z353="",0,Z353),"0")</f>
        <v>2.9144999999999999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2000</v>
      </c>
      <c r="Y355" s="569">
        <f>IFERROR(SUM(Y352:Y353),"0")</f>
        <v>2010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400</v>
      </c>
      <c r="Y362" s="568">
        <f>IFERROR(IF(X362="",0,CEILING((X362/$H362),1)*$H362),"")</f>
        <v>405</v>
      </c>
      <c r="Z362" s="36">
        <f>IFERROR(IF(Y362=0,"",ROUNDUP(Y362/H362,0)*0.01898),"")</f>
        <v>0.85409999999999997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423.06666666666666</v>
      </c>
      <c r="BN362" s="64">
        <f>IFERROR(Y362*I362/H362,"0")</f>
        <v>428.35500000000002</v>
      </c>
      <c r="BO362" s="64">
        <f>IFERROR(1/J362*(X362/H362),"0")</f>
        <v>0.69444444444444442</v>
      </c>
      <c r="BP362" s="64">
        <f>IFERROR(1/J362*(Y362/H362),"0")</f>
        <v>0.703125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44.444444444444443</v>
      </c>
      <c r="Y363" s="569">
        <f>IFERROR(Y362/H362,"0")</f>
        <v>45</v>
      </c>
      <c r="Z363" s="569">
        <f>IFERROR(IF(Z362="",0,Z362),"0")</f>
        <v>0.85409999999999997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400</v>
      </c>
      <c r="Y364" s="569">
        <f>IFERROR(SUM(Y362:Y362),"0")</f>
        <v>405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120</v>
      </c>
      <c r="Y374" s="568">
        <f>IFERROR(IF(X374="",0,CEILING((X374/$H374),1)*$H374),"")</f>
        <v>122.64</v>
      </c>
      <c r="Z374" s="36">
        <f>IFERROR(IF(Y374=0,"",ROUNDUP(Y374/H374,0)*0.00902),"")</f>
        <v>0.25256000000000001</v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127.39726027397261</v>
      </c>
      <c r="BN374" s="64">
        <f>IFERROR(Y374*I374/H374,"0")</f>
        <v>130.20000000000002</v>
      </c>
      <c r="BO374" s="64">
        <f>IFERROR(1/J374*(X374/H374),"0")</f>
        <v>0.20755500207555003</v>
      </c>
      <c r="BP374" s="64">
        <f>IFERROR(1/J374*(Y374/H374),"0")</f>
        <v>0.21212121212121213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27.397260273972602</v>
      </c>
      <c r="Y375" s="569">
        <f>IFERROR(Y374/H374,"0")</f>
        <v>28</v>
      </c>
      <c r="Z375" s="569">
        <f>IFERROR(IF(Z374="",0,Z374),"0")</f>
        <v>0.25256000000000001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120</v>
      </c>
      <c r="Y376" s="569">
        <f>IFERROR(SUM(Y374:Y374),"0")</f>
        <v>122.64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650</v>
      </c>
      <c r="Y437" s="568">
        <f t="shared" si="69"/>
        <v>654.72</v>
      </c>
      <c r="Z437" s="36">
        <f t="shared" si="70"/>
        <v>1.4830399999999999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694.31818181818176</v>
      </c>
      <c r="BN437" s="64">
        <f t="shared" si="72"/>
        <v>699.36</v>
      </c>
      <c r="BO437" s="64">
        <f t="shared" si="73"/>
        <v>1.1837121212121211</v>
      </c>
      <c r="BP437" s="64">
        <f t="shared" si="74"/>
        <v>1.1923076923076923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123.10606060606059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1.4830399999999999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650</v>
      </c>
      <c r="Y448" s="569">
        <f>IFERROR(SUM(Y432:Y446),"0")</f>
        <v>654.72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550</v>
      </c>
      <c r="Y450" s="568">
        <f>IFERROR(IF(X450="",0,CEILING((X450/$H450),1)*$H450),"")</f>
        <v>554.4</v>
      </c>
      <c r="Z450" s="36">
        <f>IFERROR(IF(Y450=0,"",ROUNDUP(Y450/H450,0)*0.01196),"")</f>
        <v>1.2558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587.5</v>
      </c>
      <c r="BN450" s="64">
        <f>IFERROR(Y450*I450/H450,"0")</f>
        <v>592.19999999999993</v>
      </c>
      <c r="BO450" s="64">
        <f>IFERROR(1/J450*(X450/H450),"0")</f>
        <v>1.0016025641025641</v>
      </c>
      <c r="BP450" s="64">
        <f>IFERROR(1/J450*(Y450/H450),"0")</f>
        <v>1.0096153846153846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104.16666666666666</v>
      </c>
      <c r="Y453" s="569">
        <f>IFERROR(Y450/H450,"0")+IFERROR(Y451/H451,"0")+IFERROR(Y452/H452,"0")</f>
        <v>104.99999999999999</v>
      </c>
      <c r="Z453" s="569">
        <f>IFERROR(IF(Z450="",0,Z450),"0")+IFERROR(IF(Z451="",0,Z451),"0")+IFERROR(IF(Z452="",0,Z452),"0")</f>
        <v>1.2558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550</v>
      </c>
      <c r="Y454" s="569">
        <f>IFERROR(SUM(Y450:Y452),"0")</f>
        <v>554.4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150</v>
      </c>
      <c r="Y456" s="568">
        <f t="shared" ref="Y456:Y462" si="75"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160.22727272727272</v>
      </c>
      <c r="BN456" s="64">
        <f t="shared" ref="BN456:BN462" si="77">IFERROR(Y456*I456/H456,"0")</f>
        <v>163.56</v>
      </c>
      <c r="BO456" s="64">
        <f t="shared" ref="BO456:BO462" si="78">IFERROR(1/J456*(X456/H456),"0")</f>
        <v>0.27316433566433568</v>
      </c>
      <c r="BP456" s="64">
        <f t="shared" ref="BP456:BP462" si="79">IFERROR(1/J456*(Y456/H456),"0")</f>
        <v>0.27884615384615385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200</v>
      </c>
      <c r="Y457" s="568">
        <f t="shared" si="75"/>
        <v>200.64000000000001</v>
      </c>
      <c r="Z457" s="36">
        <f>IFERROR(IF(Y457=0,"",ROUNDUP(Y457/H457,0)*0.01196),"")</f>
        <v>0.45448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213.63636363636363</v>
      </c>
      <c r="BN457" s="64">
        <f t="shared" si="77"/>
        <v>214.32</v>
      </c>
      <c r="BO457" s="64">
        <f t="shared" si="78"/>
        <v>0.36421911421911418</v>
      </c>
      <c r="BP457" s="64">
        <f t="shared" si="79"/>
        <v>0.36538461538461542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270</v>
      </c>
      <c r="Y458" s="568">
        <f t="shared" si="75"/>
        <v>274.56</v>
      </c>
      <c r="Z458" s="36">
        <f>IFERROR(IF(Y458=0,"",ROUNDUP(Y458/H458,0)*0.01196),"")</f>
        <v>0.62192000000000003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288.40909090909088</v>
      </c>
      <c r="BN458" s="64">
        <f t="shared" si="77"/>
        <v>293.27999999999997</v>
      </c>
      <c r="BO458" s="64">
        <f t="shared" si="78"/>
        <v>0.49169580419580416</v>
      </c>
      <c r="BP458" s="64">
        <f t="shared" si="79"/>
        <v>0.5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117.42424242424241</v>
      </c>
      <c r="Y463" s="569">
        <f>IFERROR(Y456/H456,"0")+IFERROR(Y457/H457,"0")+IFERROR(Y458/H458,"0")+IFERROR(Y459/H459,"0")+IFERROR(Y460/H460,"0")+IFERROR(Y461/H461,"0")+IFERROR(Y462/H462,"0")</f>
        <v>119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1.4232400000000001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620</v>
      </c>
      <c r="Y464" s="569">
        <f>IFERROR(SUM(Y456:Y462),"0")</f>
        <v>628.31999999999994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8077.5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8145.18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8426.4211058728179</v>
      </c>
      <c r="Y508" s="569">
        <f>IFERROR(SUM(BN22:BN504),"0")</f>
        <v>8497.2839999999997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13</v>
      </c>
      <c r="Y509" s="38">
        <f>ROUNDUP(SUM(BP22:BP504),0)</f>
        <v>13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8751.4211058728179</v>
      </c>
      <c r="Y510" s="569">
        <f>GrossWeightTotalR+PalletQtyTotalR*25</f>
        <v>8822.2839999999997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832.20005007676241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840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13.99991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603.9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151.20000000000002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5430</v>
      </c>
      <c r="U517" s="46">
        <f>IFERROR(Y367*1,"0")+IFERROR(Y368*1,"0")+IFERROR(Y369*1,"0")+IFERROR(Y370*1,"0")+IFERROR(Y374*1,"0")+IFERROR(Y378*1,"0")+IFERROR(Y379*1,"0")+IFERROR(Y383*1,"0")</f>
        <v>122.64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1837.4399999999998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