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966079B0-1680-4FDF-9854-03AADFA267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N22" i="1"/>
  <c r="BM22" i="1"/>
  <c r="X508" i="1" s="1"/>
  <c r="X510" i="1" s="1"/>
  <c r="Z22" i="1"/>
  <c r="Z23" i="1" s="1"/>
  <c r="Y22" i="1"/>
  <c r="B517" i="1" s="1"/>
  <c r="H10" i="1"/>
  <c r="A9" i="1"/>
  <c r="F10" i="1" s="1"/>
  <c r="D7" i="1"/>
  <c r="Q6" i="1"/>
  <c r="P2" i="1"/>
  <c r="Z85" i="1" l="1"/>
  <c r="H9" i="1"/>
  <c r="A10" i="1"/>
  <c r="F9" i="1"/>
  <c r="J9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Z101" i="1" s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BP22" i="1"/>
  <c r="Y23" i="1"/>
  <c r="X507" i="1"/>
  <c r="Z26" i="1"/>
  <c r="Z32" i="1" s="1"/>
  <c r="BN26" i="1"/>
  <c r="Y508" i="1" s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Z417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Z227" i="1" s="1"/>
  <c r="BP225" i="1"/>
  <c r="BN225" i="1"/>
  <c r="Z225" i="1"/>
  <c r="Y232" i="1"/>
  <c r="Y246" i="1"/>
  <c r="BP243" i="1"/>
  <c r="BN243" i="1"/>
  <c r="Z243" i="1"/>
  <c r="Z245" i="1" s="1"/>
  <c r="BP252" i="1"/>
  <c r="BN252" i="1"/>
  <c r="Z252" i="1"/>
  <c r="Z269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7" i="1"/>
  <c r="BP343" i="1"/>
  <c r="BN343" i="1"/>
  <c r="Z343" i="1"/>
  <c r="Z349" i="1" s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l="1"/>
  <c r="Z447" i="1"/>
  <c r="Z399" i="1"/>
  <c r="Z371" i="1"/>
  <c r="Z65" i="1"/>
  <c r="Z512" i="1" s="1"/>
  <c r="Y509" i="1"/>
  <c r="Y510" i="1" s="1"/>
  <c r="Z211" i="1"/>
  <c r="Z109" i="1"/>
  <c r="Z80" i="1"/>
  <c r="Z485" i="1"/>
  <c r="Z463" i="1"/>
  <c r="Y511" i="1"/>
  <c r="Z303" i="1"/>
  <c r="Y507" i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<sst xmlns="http://schemas.openxmlformats.org/spreadsheetml/2006/main" count="2277" uniqueCount="831">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</sst>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0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459</v>
      </c>
      <c r="Y41" s="568">
        <f>IFERROR(IF(X41="",0,CEILING((X41/$H41),1)*$H41),"")</f>
        <v>464.40000000000003</v>
      </c>
      <c r="Z41" s="36">
        <f>IFERROR(IF(Y41=0,"",ROUNDUP(Y41/H41,0)*0.01898),"")</f>
        <v>0.81613999999999998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477.48749999999995</v>
      </c>
      <c r="BN41" s="64">
        <f>IFERROR(Y41*I41/H41,"0")</f>
        <v>483.10500000000002</v>
      </c>
      <c r="BO41" s="64">
        <f>IFERROR(1/J41*(X41/H41),"0")</f>
        <v>0.6640625</v>
      </c>
      <c r="BP41" s="64">
        <f>IFERROR(1/J41*(Y41/H41),"0")</f>
        <v>0.671875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42.5</v>
      </c>
      <c r="Y44" s="569">
        <f>IFERROR(Y41/H41,"0")+IFERROR(Y42/H42,"0")+IFERROR(Y43/H43,"0")</f>
        <v>43</v>
      </c>
      <c r="Z44" s="569">
        <f>IFERROR(IF(Z41="",0,Z41),"0")+IFERROR(IF(Z42="",0,Z42),"0")+IFERROR(IF(Z43="",0,Z43),"0")</f>
        <v>0.81613999999999998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459</v>
      </c>
      <c r="Y45" s="569">
        <f>IFERROR(SUM(Y41:Y43),"0")</f>
        <v>464.40000000000003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91</v>
      </c>
      <c r="Y53" s="568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94.665277777777774</v>
      </c>
      <c r="BN53" s="64">
        <f t="shared" si="8"/>
        <v>101.11499999999998</v>
      </c>
      <c r="BO53" s="64">
        <f t="shared" si="9"/>
        <v>0.13165509259259259</v>
      </c>
      <c r="BP53" s="64">
        <f t="shared" si="10"/>
        <v>0.140625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32</v>
      </c>
      <c r="Y55" s="568">
        <f t="shared" si="6"/>
        <v>32</v>
      </c>
      <c r="Z55" s="36">
        <f>IFERROR(IF(Y55=0,"",ROUNDUP(Y55/H55,0)*0.00902),"")</f>
        <v>7.2160000000000002E-2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33.68</v>
      </c>
      <c r="BN55" s="64">
        <f t="shared" si="8"/>
        <v>33.68</v>
      </c>
      <c r="BO55" s="64">
        <f t="shared" si="9"/>
        <v>6.0606060606060608E-2</v>
      </c>
      <c r="BP55" s="64">
        <f t="shared" si="10"/>
        <v>6.0606060606060608E-2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16.425925925925924</v>
      </c>
      <c r="Y58" s="569">
        <f>IFERROR(Y52/H52,"0")+IFERROR(Y53/H53,"0")+IFERROR(Y54/H54,"0")+IFERROR(Y55/H55,"0")+IFERROR(Y56/H56,"0")+IFERROR(Y57/H57,"0")</f>
        <v>17</v>
      </c>
      <c r="Z58" s="569">
        <f>IFERROR(IF(Z52="",0,Z52),"0")+IFERROR(IF(Z53="",0,Z53),"0")+IFERROR(IF(Z54="",0,Z54),"0")+IFERROR(IF(Z55="",0,Z55),"0")+IFERROR(IF(Z56="",0,Z56),"0")+IFERROR(IF(Z57="",0,Z57),"0")</f>
        <v>0.24298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123</v>
      </c>
      <c r="Y59" s="569">
        <f>IFERROR(SUM(Y52:Y57),"0")</f>
        <v>129.19999999999999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29</v>
      </c>
      <c r="Y61" s="56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30.168055555555554</v>
      </c>
      <c r="BN61" s="64">
        <f>IFERROR(Y61*I61/H61,"0")</f>
        <v>33.705000000000005</v>
      </c>
      <c r="BO61" s="64">
        <f>IFERROR(1/J61*(X61/H61),"0")</f>
        <v>4.1956018518518517E-2</v>
      </c>
      <c r="BP61" s="64">
        <f>IFERROR(1/J61*(Y61/H61),"0")</f>
        <v>4.6875000000000007E-2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2.6851851851851851</v>
      </c>
      <c r="Y65" s="569">
        <f>IFERROR(Y61/H61,"0")+IFERROR(Y62/H62,"0")+IFERROR(Y63/H63,"0")+IFERROR(Y64/H64,"0")</f>
        <v>3.0000000000000004</v>
      </c>
      <c r="Z65" s="569">
        <f>IFERROR(IF(Z61="",0,Z61),"0")+IFERROR(IF(Z62="",0,Z62),"0")+IFERROR(IF(Z63="",0,Z63),"0")+IFERROR(IF(Z64="",0,Z64),"0")</f>
        <v>5.6940000000000004E-2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29</v>
      </c>
      <c r="Y66" s="569">
        <f>IFERROR(SUM(Y61:Y64),"0")</f>
        <v>32.400000000000006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2</v>
      </c>
      <c r="Y69" s="568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1.1111111111111112</v>
      </c>
      <c r="Y71" s="569">
        <f>IFERROR(Y68/H68,"0")+IFERROR(Y69/H69,"0")+IFERROR(Y70/H70,"0")</f>
        <v>2</v>
      </c>
      <c r="Z71" s="569">
        <f>IFERROR(IF(Z68="",0,Z68),"0")+IFERROR(IF(Z69="",0,Z69),"0")+IFERROR(IF(Z70="",0,Z70),"0")</f>
        <v>1.004E-2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2</v>
      </c>
      <c r="Y72" s="569">
        <f>IFERROR(SUM(Y68:Y70),"0")</f>
        <v>3.6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17</v>
      </c>
      <c r="Y75" s="568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17.880357142857143</v>
      </c>
      <c r="BN75" s="64">
        <f t="shared" si="13"/>
        <v>26.505000000000006</v>
      </c>
      <c r="BO75" s="64">
        <f t="shared" si="14"/>
        <v>3.1622023809523808E-2</v>
      </c>
      <c r="BP75" s="64">
        <f t="shared" si="15"/>
        <v>4.6875E-2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2.0238095238095237</v>
      </c>
      <c r="Y80" s="569">
        <f>IFERROR(Y74/H74,"0")+IFERROR(Y75/H75,"0")+IFERROR(Y76/H76,"0")+IFERROR(Y77/H77,"0")+IFERROR(Y78/H78,"0")+IFERROR(Y79/H79,"0")</f>
        <v>3</v>
      </c>
      <c r="Z80" s="569">
        <f>IFERROR(IF(Z74="",0,Z74),"0")+IFERROR(IF(Z75="",0,Z75),"0")+IFERROR(IF(Z76="",0,Z76),"0")+IFERROR(IF(Z77="",0,Z77),"0")+IFERROR(IF(Z78="",0,Z78),"0")+IFERROR(IF(Z79="",0,Z79),"0")</f>
        <v>5.6940000000000004E-2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17</v>
      </c>
      <c r="Y81" s="569">
        <f>IFERROR(SUM(Y74:Y79),"0")</f>
        <v>25.200000000000003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16</v>
      </c>
      <c r="Y83" s="56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16.892307692307693</v>
      </c>
      <c r="BN83" s="64">
        <f>IFERROR(Y83*I83/H83,"0")</f>
        <v>24.704999999999998</v>
      </c>
      <c r="BO83" s="64">
        <f>IFERROR(1/J83*(X83/H83),"0")</f>
        <v>3.2051282051282055E-2</v>
      </c>
      <c r="BP83" s="64">
        <f>IFERROR(1/J83*(Y83/H83),"0")</f>
        <v>4.6875E-2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2.0512820512820515</v>
      </c>
      <c r="Y85" s="569">
        <f>IFERROR(Y83/H83,"0")+IFERROR(Y84/H84,"0")</f>
        <v>3</v>
      </c>
      <c r="Z85" s="569">
        <f>IFERROR(IF(Z83="",0,Z83),"0")+IFERROR(IF(Z84="",0,Z84),"0")</f>
        <v>5.6940000000000004E-2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16</v>
      </c>
      <c r="Y86" s="569">
        <f>IFERROR(SUM(Y83:Y84),"0")</f>
        <v>23.4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436</v>
      </c>
      <c r="Y89" s="568">
        <f>IFERROR(IF(X89="",0,CEILING((X89/$H89),1)*$H89),"")</f>
        <v>442.8</v>
      </c>
      <c r="Z89" s="36">
        <f>IFERROR(IF(Y89=0,"",ROUNDUP(Y89/H89,0)*0.01898),"")</f>
        <v>0.77817999999999998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453.56111111111107</v>
      </c>
      <c r="BN89" s="64">
        <f>IFERROR(Y89*I89/H89,"0")</f>
        <v>460.63499999999999</v>
      </c>
      <c r="BO89" s="64">
        <f>IFERROR(1/J89*(X89/H89),"0")</f>
        <v>0.63078703703703698</v>
      </c>
      <c r="BP89" s="64">
        <f>IFERROR(1/J89*(Y89/H89),"0")</f>
        <v>0.640625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38</v>
      </c>
      <c r="Y91" s="568">
        <f>IFERROR(IF(X91="",0,CEILING((X91/$H91),1)*$H91),"")</f>
        <v>40.5</v>
      </c>
      <c r="Z91" s="36">
        <f>IFERROR(IF(Y91=0,"",ROUNDUP(Y91/H91,0)*0.00902),"")</f>
        <v>8.1180000000000002E-2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39.773333333333333</v>
      </c>
      <c r="BN91" s="64">
        <f>IFERROR(Y91*I91/H91,"0")</f>
        <v>42.39</v>
      </c>
      <c r="BO91" s="64">
        <f>IFERROR(1/J91*(X91/H91),"0")</f>
        <v>6.3973063973063973E-2</v>
      </c>
      <c r="BP91" s="64">
        <f>IFERROR(1/J91*(Y91/H91),"0")</f>
        <v>6.8181818181818177E-2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48.81481481481481</v>
      </c>
      <c r="Y92" s="569">
        <f>IFERROR(Y89/H89,"0")+IFERROR(Y90/H90,"0")+IFERROR(Y91/H91,"0")</f>
        <v>50</v>
      </c>
      <c r="Z92" s="569">
        <f>IFERROR(IF(Z89="",0,Z89),"0")+IFERROR(IF(Z90="",0,Z90),"0")+IFERROR(IF(Z91="",0,Z91),"0")</f>
        <v>0.85936000000000001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474</v>
      </c>
      <c r="Y93" s="569">
        <f>IFERROR(SUM(Y89:Y91),"0")</f>
        <v>483.3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60</v>
      </c>
      <c r="Y99" s="568">
        <f t="shared" si="16"/>
        <v>62.1</v>
      </c>
      <c r="Z99" s="36">
        <f>IFERROR(IF(Y99=0,"",ROUNDUP(Y99/H99,0)*0.00651),"")</f>
        <v>0.14973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65.599999999999994</v>
      </c>
      <c r="BN99" s="64">
        <f t="shared" si="18"/>
        <v>67.896000000000001</v>
      </c>
      <c r="BO99" s="64">
        <f t="shared" si="19"/>
        <v>0.12210012210012211</v>
      </c>
      <c r="BP99" s="64">
        <f t="shared" si="20"/>
        <v>0.1263736263736264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22.222222222222221</v>
      </c>
      <c r="Y101" s="569">
        <f>IFERROR(Y95/H95,"0")+IFERROR(Y96/H96,"0")+IFERROR(Y97/H97,"0")+IFERROR(Y98/H98,"0")+IFERROR(Y99/H99,"0")+IFERROR(Y100/H100,"0")</f>
        <v>23</v>
      </c>
      <c r="Z101" s="569">
        <f>IFERROR(IF(Z95="",0,Z95),"0")+IFERROR(IF(Z96="",0,Z96),"0")+IFERROR(IF(Z97="",0,Z97),"0")+IFERROR(IF(Z98="",0,Z98),"0")+IFERROR(IF(Z99="",0,Z99),"0")+IFERROR(IF(Z100="",0,Z100),"0")</f>
        <v>0.14973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60</v>
      </c>
      <c r="Y102" s="569">
        <f>IFERROR(SUM(Y95:Y100),"0")</f>
        <v>62.1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443</v>
      </c>
      <c r="Y105" s="568">
        <f>IFERROR(IF(X105="",0,CEILING((X105/$H105),1)*$H105),"")</f>
        <v>453.6</v>
      </c>
      <c r="Z105" s="36">
        <f>IFERROR(IF(Y105=0,"",ROUNDUP(Y105/H105,0)*0.01898),"")</f>
        <v>0.79715999999999998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460.84305555555551</v>
      </c>
      <c r="BN105" s="64">
        <f>IFERROR(Y105*I105/H105,"0")</f>
        <v>471.86999999999995</v>
      </c>
      <c r="BO105" s="64">
        <f>IFERROR(1/J105*(X105/H105),"0")</f>
        <v>0.64091435185185186</v>
      </c>
      <c r="BP105" s="64">
        <f>IFERROR(1/J105*(Y105/H105),"0")</f>
        <v>0.65625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41.018518518518519</v>
      </c>
      <c r="Y109" s="569">
        <f>IFERROR(Y105/H105,"0")+IFERROR(Y106/H106,"0")+IFERROR(Y107/H107,"0")+IFERROR(Y108/H108,"0")</f>
        <v>42</v>
      </c>
      <c r="Z109" s="569">
        <f>IFERROR(IF(Z105="",0,Z105),"0")+IFERROR(IF(Z106="",0,Z106),"0")+IFERROR(IF(Z107="",0,Z107),"0")+IFERROR(IF(Z108="",0,Z108),"0")</f>
        <v>0.79715999999999998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443</v>
      </c>
      <c r="Y110" s="569">
        <f>IFERROR(SUM(Y105:Y108),"0")</f>
        <v>453.6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24</v>
      </c>
      <c r="Y112" s="568">
        <f>IFERROR(IF(X112="",0,CEILING((X112/$H112),1)*$H112),"")</f>
        <v>32.400000000000006</v>
      </c>
      <c r="Z112" s="36">
        <f>IFERROR(IF(Y112=0,"",ROUNDUP(Y112/H112,0)*0.01898),"")</f>
        <v>5.6940000000000004E-2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24.966666666666665</v>
      </c>
      <c r="BN112" s="64">
        <f>IFERROR(Y112*I112/H112,"0")</f>
        <v>33.705000000000005</v>
      </c>
      <c r="BO112" s="64">
        <f>IFERROR(1/J112*(X112/H112),"0")</f>
        <v>3.4722222222222217E-2</v>
      </c>
      <c r="BP112" s="64">
        <f>IFERROR(1/J112*(Y112/H112),"0")</f>
        <v>4.6875000000000007E-2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3</v>
      </c>
      <c r="Y114" s="568">
        <f>IFERROR(IF(X114="",0,CEILING((X114/$H114),1)*$H114),"")</f>
        <v>4.8</v>
      </c>
      <c r="Z114" s="36">
        <f>IFERROR(IF(Y114=0,"",ROUNDUP(Y114/H114,0)*0.00651),"")</f>
        <v>1.302E-2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3.2250000000000001</v>
      </c>
      <c r="BN114" s="64">
        <f>IFERROR(Y114*I114/H114,"0")</f>
        <v>5.16</v>
      </c>
      <c r="BO114" s="64">
        <f>IFERROR(1/J114*(X114/H114),"0")</f>
        <v>6.8681318681318689E-3</v>
      </c>
      <c r="BP114" s="64">
        <f>IFERROR(1/J114*(Y114/H114),"0")</f>
        <v>1.098901098901099E-2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3.4722222222222219</v>
      </c>
      <c r="Y115" s="569">
        <f>IFERROR(Y112/H112,"0")+IFERROR(Y113/H113,"0")+IFERROR(Y114/H114,"0")</f>
        <v>5</v>
      </c>
      <c r="Z115" s="569">
        <f>IFERROR(IF(Z112="",0,Z112),"0")+IFERROR(IF(Z113="",0,Z113),"0")+IFERROR(IF(Z114="",0,Z114),"0")</f>
        <v>6.9960000000000008E-2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27</v>
      </c>
      <c r="Y116" s="569">
        <f>IFERROR(SUM(Y112:Y114),"0")</f>
        <v>37.200000000000003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270</v>
      </c>
      <c r="Y120" s="568">
        <f>IFERROR(IF(X120="",0,CEILING((X120/$H120),1)*$H120),"")</f>
        <v>270</v>
      </c>
      <c r="Z120" s="36">
        <f>IFERROR(IF(Y120=0,"",ROUNDUP(Y120/H120,0)*0.00651),"")</f>
        <v>0.65100000000000002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295.2</v>
      </c>
      <c r="BN120" s="64">
        <f>IFERROR(Y120*I120/H120,"0")</f>
        <v>295.2</v>
      </c>
      <c r="BO120" s="64">
        <f>IFERROR(1/J120*(X120/H120),"0")</f>
        <v>0.5494505494505495</v>
      </c>
      <c r="BP120" s="64">
        <f>IFERROR(1/J120*(Y120/H120),"0")</f>
        <v>0.5494505494505495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100</v>
      </c>
      <c r="Y122" s="569">
        <f>IFERROR(Y118/H118,"0")+IFERROR(Y119/H119,"0")+IFERROR(Y120/H120,"0")+IFERROR(Y121/H121,"0")</f>
        <v>100</v>
      </c>
      <c r="Z122" s="569">
        <f>IFERROR(IF(Z118="",0,Z118),"0")+IFERROR(IF(Z119="",0,Z119),"0")+IFERROR(IF(Z120="",0,Z120),"0")+IFERROR(IF(Z121="",0,Z121),"0")</f>
        <v>0.65100000000000002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270</v>
      </c>
      <c r="Y123" s="569">
        <f>IFERROR(SUM(Y118:Y121),"0")</f>
        <v>270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4</v>
      </c>
      <c r="Y158" s="568">
        <f t="shared" ref="Y158:Y166" si="21">IFERROR(IF(X158="",0,CEILING((X158/$H158),1)*$H158),"")</f>
        <v>4.2</v>
      </c>
      <c r="Z158" s="36">
        <f>IFERROR(IF(Y158=0,"",ROUNDUP(Y158/H158,0)*0.00902),"")</f>
        <v>9.0200000000000002E-3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4.2571428571428571</v>
      </c>
      <c r="BN158" s="64">
        <f t="shared" ref="BN158:BN166" si="23">IFERROR(Y158*I158/H158,"0")</f>
        <v>4.47</v>
      </c>
      <c r="BO158" s="64">
        <f t="shared" ref="BO158:BO166" si="24">IFERROR(1/J158*(X158/H158),"0")</f>
        <v>7.215007215007215E-3</v>
      </c>
      <c r="BP158" s="64">
        <f t="shared" ref="BP158:BP166" si="25">IFERROR(1/J158*(Y158/H158),"0")</f>
        <v>7.575757575757576E-3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128</v>
      </c>
      <c r="Y160" s="568">
        <f t="shared" si="21"/>
        <v>130.20000000000002</v>
      </c>
      <c r="Z160" s="36">
        <f>IFERROR(IF(Y160=0,"",ROUNDUP(Y160/H160,0)*0.00902),"")</f>
        <v>0.27961999999999998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134.4</v>
      </c>
      <c r="BN160" s="64">
        <f t="shared" si="23"/>
        <v>136.71000000000004</v>
      </c>
      <c r="BO160" s="64">
        <f t="shared" si="24"/>
        <v>0.23088023088023088</v>
      </c>
      <c r="BP160" s="64">
        <f t="shared" si="25"/>
        <v>0.23484848484848489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24</v>
      </c>
      <c r="Y161" s="568">
        <f t="shared" si="21"/>
        <v>25.200000000000003</v>
      </c>
      <c r="Z161" s="36">
        <f>IFERROR(IF(Y161=0,"",ROUNDUP(Y161/H161,0)*0.00502),"")</f>
        <v>6.0240000000000002E-2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25.485714285714284</v>
      </c>
      <c r="BN161" s="64">
        <f t="shared" si="23"/>
        <v>26.76</v>
      </c>
      <c r="BO161" s="64">
        <f t="shared" si="24"/>
        <v>4.8840048840048847E-2</v>
      </c>
      <c r="BP161" s="64">
        <f t="shared" si="25"/>
        <v>5.1282051282051287E-2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68</v>
      </c>
      <c r="Y164" s="568">
        <f t="shared" si="21"/>
        <v>69.3</v>
      </c>
      <c r="Z164" s="36">
        <f>IFERROR(IF(Y164=0,"",ROUNDUP(Y164/H164,0)*0.00502),"")</f>
        <v>0.16566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71.238095238095241</v>
      </c>
      <c r="BN164" s="64">
        <f t="shared" si="23"/>
        <v>72.599999999999994</v>
      </c>
      <c r="BO164" s="64">
        <f t="shared" si="24"/>
        <v>0.13838013838013838</v>
      </c>
      <c r="BP164" s="64">
        <f t="shared" si="25"/>
        <v>0.14102564102564105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75.238095238095241</v>
      </c>
      <c r="Y167" s="569">
        <f>IFERROR(Y158/H158,"0")+IFERROR(Y159/H159,"0")+IFERROR(Y160/H160,"0")+IFERROR(Y161/H161,"0")+IFERROR(Y162/H162,"0")+IFERROR(Y163/H163,"0")+IFERROR(Y164/H164,"0")+IFERROR(Y165/H165,"0")+IFERROR(Y166/H166,"0")</f>
        <v>77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0.51454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224</v>
      </c>
      <c r="Y168" s="569">
        <f>IFERROR(SUM(Y158:Y166),"0")</f>
        <v>228.90000000000003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90</v>
      </c>
      <c r="Y191" s="568">
        <f t="shared" ref="Y191:Y198" si="26">IFERROR(IF(X191="",0,CEILING((X191/$H191),1)*$H191),"")</f>
        <v>91.800000000000011</v>
      </c>
      <c r="Z191" s="36">
        <f>IFERROR(IF(Y191=0,"",ROUNDUP(Y191/H191,0)*0.00902),"")</f>
        <v>0.15334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93.5</v>
      </c>
      <c r="BN191" s="64">
        <f t="shared" ref="BN191:BN198" si="28">IFERROR(Y191*I191/H191,"0")</f>
        <v>95.37</v>
      </c>
      <c r="BO191" s="64">
        <f t="shared" ref="BO191:BO198" si="29">IFERROR(1/J191*(X191/H191),"0")</f>
        <v>0.12626262626262624</v>
      </c>
      <c r="BP191" s="64">
        <f t="shared" ref="BP191:BP198" si="30">IFERROR(1/J191*(Y191/H191),"0")</f>
        <v>0.12878787878787878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59</v>
      </c>
      <c r="Y192" s="568">
        <f t="shared" si="26"/>
        <v>59.400000000000006</v>
      </c>
      <c r="Z192" s="36">
        <f>IFERROR(IF(Y192=0,"",ROUNDUP(Y192/H192,0)*0.00902),"")</f>
        <v>9.9220000000000003E-2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61.294444444444444</v>
      </c>
      <c r="BN192" s="64">
        <f t="shared" si="28"/>
        <v>61.71</v>
      </c>
      <c r="BO192" s="64">
        <f t="shared" si="29"/>
        <v>8.2772166105499437E-2</v>
      </c>
      <c r="BP192" s="64">
        <f t="shared" si="30"/>
        <v>8.3333333333333343E-2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132</v>
      </c>
      <c r="Y194" s="568">
        <f t="shared" si="26"/>
        <v>135</v>
      </c>
      <c r="Z194" s="36">
        <f>IFERROR(IF(Y194=0,"",ROUNDUP(Y194/H194,0)*0.00902),"")</f>
        <v>0.22550000000000001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137.13333333333335</v>
      </c>
      <c r="BN194" s="64">
        <f t="shared" si="28"/>
        <v>140.25</v>
      </c>
      <c r="BO194" s="64">
        <f t="shared" si="29"/>
        <v>0.18518518518518517</v>
      </c>
      <c r="BP194" s="64">
        <f t="shared" si="30"/>
        <v>0.18939393939393939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15</v>
      </c>
      <c r="Y195" s="568">
        <f t="shared" si="26"/>
        <v>16.2</v>
      </c>
      <c r="Z195" s="36">
        <f>IFERROR(IF(Y195=0,"",ROUNDUP(Y195/H195,0)*0.00502),"")</f>
        <v>4.5179999999999998E-2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16.083333333333332</v>
      </c>
      <c r="BN195" s="64">
        <f t="shared" si="28"/>
        <v>17.369999999999997</v>
      </c>
      <c r="BO195" s="64">
        <f t="shared" si="29"/>
        <v>3.561253561253562E-2</v>
      </c>
      <c r="BP195" s="64">
        <f t="shared" si="30"/>
        <v>3.8461538461538464E-2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10</v>
      </c>
      <c r="Y196" s="568">
        <f t="shared" si="26"/>
        <v>10.8</v>
      </c>
      <c r="Z196" s="36">
        <f>IFERROR(IF(Y196=0,"",ROUNDUP(Y196/H196,0)*0.00502),"")</f>
        <v>3.0120000000000001E-2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10.555555555555555</v>
      </c>
      <c r="BN196" s="64">
        <f t="shared" si="28"/>
        <v>11.4</v>
      </c>
      <c r="BO196" s="64">
        <f t="shared" si="29"/>
        <v>2.3741690408357077E-2</v>
      </c>
      <c r="BP196" s="64">
        <f t="shared" si="30"/>
        <v>2.5641025641025644E-2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13</v>
      </c>
      <c r="Y198" s="568">
        <f t="shared" si="26"/>
        <v>14.4</v>
      </c>
      <c r="Z198" s="36">
        <f>IFERROR(IF(Y198=0,"",ROUNDUP(Y198/H198,0)*0.00502),"")</f>
        <v>4.0160000000000001E-2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13.722222222222221</v>
      </c>
      <c r="BN198" s="64">
        <f t="shared" si="28"/>
        <v>15.2</v>
      </c>
      <c r="BO198" s="64">
        <f t="shared" si="29"/>
        <v>3.0864197530864203E-2</v>
      </c>
      <c r="BP198" s="64">
        <f t="shared" si="30"/>
        <v>3.4188034188034191E-2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73.148148148148152</v>
      </c>
      <c r="Y199" s="569">
        <f>IFERROR(Y191/H191,"0")+IFERROR(Y192/H192,"0")+IFERROR(Y193/H193,"0")+IFERROR(Y194/H194,"0")+IFERROR(Y195/H195,"0")+IFERROR(Y196/H196,"0")+IFERROR(Y197/H197,"0")+IFERROR(Y198/H198,"0")</f>
        <v>76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0.59352000000000005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319</v>
      </c>
      <c r="Y200" s="569">
        <f>IFERROR(SUM(Y191:Y198),"0")</f>
        <v>327.60000000000002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29</v>
      </c>
      <c r="Y204" s="568">
        <f t="shared" si="31"/>
        <v>34.799999999999997</v>
      </c>
      <c r="Z204" s="36">
        <f>IFERROR(IF(Y204=0,"",ROUNDUP(Y204/H204,0)*0.01898),"")</f>
        <v>7.5920000000000001E-2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30.730000000000004</v>
      </c>
      <c r="BN204" s="64">
        <f t="shared" si="33"/>
        <v>36.875999999999998</v>
      </c>
      <c r="BO204" s="64">
        <f t="shared" si="34"/>
        <v>5.2083333333333336E-2</v>
      </c>
      <c r="BP204" s="64">
        <f t="shared" si="35"/>
        <v>6.25E-2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138</v>
      </c>
      <c r="Y205" s="568">
        <f t="shared" si="31"/>
        <v>139.19999999999999</v>
      </c>
      <c r="Z205" s="36">
        <f t="shared" ref="Z205:Z210" si="36">IFERROR(IF(Y205=0,"",ROUNDUP(Y205/H205,0)*0.00651),"")</f>
        <v>0.37758000000000003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153.52500000000001</v>
      </c>
      <c r="BN205" s="64">
        <f t="shared" si="33"/>
        <v>154.86000000000001</v>
      </c>
      <c r="BO205" s="64">
        <f t="shared" si="34"/>
        <v>0.31593406593406598</v>
      </c>
      <c r="BP205" s="64">
        <f t="shared" si="35"/>
        <v>0.31868131868131871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27</v>
      </c>
      <c r="Y207" s="568">
        <f t="shared" si="31"/>
        <v>28.799999999999997</v>
      </c>
      <c r="Z207" s="36">
        <f t="shared" si="36"/>
        <v>7.8119999999999995E-2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29.835000000000001</v>
      </c>
      <c r="BN207" s="64">
        <f t="shared" si="33"/>
        <v>31.824000000000002</v>
      </c>
      <c r="BO207" s="64">
        <f t="shared" si="34"/>
        <v>6.1813186813186816E-2</v>
      </c>
      <c r="BP207" s="64">
        <f t="shared" si="35"/>
        <v>6.5934065934065936E-2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98</v>
      </c>
      <c r="Y208" s="568">
        <f t="shared" si="31"/>
        <v>98.399999999999991</v>
      </c>
      <c r="Z208" s="36">
        <f t="shared" si="36"/>
        <v>0.26690999999999998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108.29</v>
      </c>
      <c r="BN208" s="64">
        <f t="shared" si="33"/>
        <v>108.732</v>
      </c>
      <c r="BO208" s="64">
        <f t="shared" si="34"/>
        <v>0.22435897435897439</v>
      </c>
      <c r="BP208" s="64">
        <f t="shared" si="35"/>
        <v>0.22527472527472528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45</v>
      </c>
      <c r="Y209" s="568">
        <f t="shared" si="31"/>
        <v>45.6</v>
      </c>
      <c r="Z209" s="36">
        <f t="shared" si="36"/>
        <v>0.12369000000000001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49.725000000000001</v>
      </c>
      <c r="BN209" s="64">
        <f t="shared" si="33"/>
        <v>50.388000000000005</v>
      </c>
      <c r="BO209" s="64">
        <f t="shared" si="34"/>
        <v>0.10302197802197803</v>
      </c>
      <c r="BP209" s="64">
        <f t="shared" si="35"/>
        <v>0.1043956043956044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62</v>
      </c>
      <c r="Y210" s="568">
        <f t="shared" si="31"/>
        <v>62.4</v>
      </c>
      <c r="Z210" s="36">
        <f t="shared" si="36"/>
        <v>0.16925999999999999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68.665000000000006</v>
      </c>
      <c r="BN210" s="64">
        <f t="shared" si="33"/>
        <v>69.108000000000004</v>
      </c>
      <c r="BO210" s="64">
        <f t="shared" si="34"/>
        <v>0.14194139194139196</v>
      </c>
      <c r="BP210" s="64">
        <f t="shared" si="35"/>
        <v>0.14285714285714288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157.50000000000003</v>
      </c>
      <c r="Y211" s="569">
        <f>IFERROR(Y202/H202,"0")+IFERROR(Y203/H203,"0")+IFERROR(Y204/H204,"0")+IFERROR(Y205/H205,"0")+IFERROR(Y206/H206,"0")+IFERROR(Y207/H207,"0")+IFERROR(Y208/H208,"0")+IFERROR(Y209/H209,"0")+IFERROR(Y210/H210,"0")</f>
        <v>160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1.09148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399</v>
      </c>
      <c r="Y212" s="569">
        <f>IFERROR(SUM(Y202:Y210),"0")</f>
        <v>409.2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1</v>
      </c>
      <c r="Y235" s="568">
        <f>IFERROR(IF(X235="",0,CEILING((X235/$H235),1)*$H235),"")</f>
        <v>1.8</v>
      </c>
      <c r="Z235" s="36">
        <f>IFERROR(IF(Y235=0,"",ROUNDUP(Y235/H235,0)*0.0059),"")</f>
        <v>5.8999999999999999E-3</v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1.0972222222222223</v>
      </c>
      <c r="BN235" s="64">
        <f>IFERROR(Y235*I235/H235,"0")</f>
        <v>1.9750000000000001</v>
      </c>
      <c r="BO235" s="64">
        <f>IFERROR(1/J235*(X235/H235),"0")</f>
        <v>2.5720164609053498E-3</v>
      </c>
      <c r="BP235" s="64">
        <f>IFERROR(1/J235*(Y235/H235),"0")</f>
        <v>4.6296296296296294E-3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0.55555555555555558</v>
      </c>
      <c r="Y236" s="569">
        <f>IFERROR(Y235/H235,"0")</f>
        <v>1</v>
      </c>
      <c r="Z236" s="569">
        <f>IFERROR(IF(Z235="",0,Z235),"0")</f>
        <v>5.8999999999999999E-3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1</v>
      </c>
      <c r="Y237" s="569">
        <f>IFERROR(SUM(Y235:Y235),"0")</f>
        <v>1.8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2</v>
      </c>
      <c r="Y267" s="568">
        <f>IFERROR(IF(X267="",0,CEILING((X267/$H267),1)*$H267),"")</f>
        <v>2.4</v>
      </c>
      <c r="Z267" s="36">
        <f>IFERROR(IF(Y267=0,"",ROUNDUP(Y267/H267,0)*0.00651),"")</f>
        <v>6.5100000000000002E-3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2.2100000000000004</v>
      </c>
      <c r="BN267" s="64">
        <f>IFERROR(Y267*I267/H267,"0")</f>
        <v>2.6520000000000001</v>
      </c>
      <c r="BO267" s="64">
        <f>IFERROR(1/J267*(X267/H267),"0")</f>
        <v>4.578754578754579E-3</v>
      </c>
      <c r="BP267" s="64">
        <f>IFERROR(1/J267*(Y267/H267),"0")</f>
        <v>5.4945054945054949E-3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20</v>
      </c>
      <c r="Y268" s="568">
        <f>IFERROR(IF(X268="",0,CEILING((X268/$H268),1)*$H268),"")</f>
        <v>21.599999999999998</v>
      </c>
      <c r="Z268" s="36">
        <f>IFERROR(IF(Y268=0,"",ROUNDUP(Y268/H268,0)*0.00651),"")</f>
        <v>5.8590000000000003E-2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21.5</v>
      </c>
      <c r="BN268" s="64">
        <f>IFERROR(Y268*I268/H268,"0")</f>
        <v>23.22</v>
      </c>
      <c r="BO268" s="64">
        <f>IFERROR(1/J268*(X268/H268),"0")</f>
        <v>4.5787545787545791E-2</v>
      </c>
      <c r="BP268" s="64">
        <f>IFERROR(1/J268*(Y268/H268),"0")</f>
        <v>4.9450549450549455E-2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9.1666666666666679</v>
      </c>
      <c r="Y269" s="569">
        <f>IFERROR(Y266/H266,"0")+IFERROR(Y267/H267,"0")+IFERROR(Y268/H268,"0")</f>
        <v>10</v>
      </c>
      <c r="Z269" s="569">
        <f>IFERROR(IF(Z266="",0,Z266),"0")+IFERROR(IF(Z267="",0,Z267),"0")+IFERROR(IF(Z268="",0,Z268),"0")</f>
        <v>6.5100000000000005E-2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22</v>
      </c>
      <c r="Y270" s="569">
        <f>IFERROR(SUM(Y266:Y268),"0")</f>
        <v>23.999999999999996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4</v>
      </c>
      <c r="Y287" s="568">
        <f t="shared" ref="Y287:Y292" si="48">IFERROR(IF(X287="",0,CEILING((X287/$H287),1)*$H287),"")</f>
        <v>10.8</v>
      </c>
      <c r="Z287" s="36">
        <f>IFERROR(IF(Y287=0,"",ROUNDUP(Y287/H287,0)*0.01898),"")</f>
        <v>1.898E-2</v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4.1611111111111105</v>
      </c>
      <c r="BN287" s="64">
        <f t="shared" ref="BN287:BN292" si="50">IFERROR(Y287*I287/H287,"0")</f>
        <v>11.234999999999999</v>
      </c>
      <c r="BO287" s="64">
        <f t="shared" ref="BO287:BO292" si="51">IFERROR(1/J287*(X287/H287),"0")</f>
        <v>5.7870370370370367E-3</v>
      </c>
      <c r="BP287" s="64">
        <f t="shared" ref="BP287:BP292" si="52">IFERROR(1/J287*(Y287/H287),"0")</f>
        <v>1.5625E-2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0.37037037037037035</v>
      </c>
      <c r="Y293" s="569">
        <f>IFERROR(Y287/H287,"0")+IFERROR(Y288/H288,"0")+IFERROR(Y289/H289,"0")+IFERROR(Y290/H290,"0")+IFERROR(Y291/H291,"0")+IFERROR(Y292/H292,"0")</f>
        <v>1</v>
      </c>
      <c r="Z293" s="569">
        <f>IFERROR(IF(Z287="",0,Z287),"0")+IFERROR(IF(Z288="",0,Z288),"0")+IFERROR(IF(Z289="",0,Z289),"0")+IFERROR(IF(Z290="",0,Z290),"0")+IFERROR(IF(Z291="",0,Z291),"0")+IFERROR(IF(Z292="",0,Z292),"0")</f>
        <v>1.898E-2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4</v>
      </c>
      <c r="Y294" s="569">
        <f>IFERROR(SUM(Y287:Y292),"0")</f>
        <v>10.8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167</v>
      </c>
      <c r="Y315" s="568">
        <f>IFERROR(IF(X315="",0,CEILING((X315/$H315),1)*$H315),"")</f>
        <v>171.6</v>
      </c>
      <c r="Z315" s="36">
        <f>IFERROR(IF(Y315=0,"",ROUNDUP(Y315/H315,0)*0.01898),"")</f>
        <v>0.41755999999999999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178.11192307692309</v>
      </c>
      <c r="BN315" s="64">
        <f>IFERROR(Y315*I315/H315,"0")</f>
        <v>183.01800000000003</v>
      </c>
      <c r="BO315" s="64">
        <f>IFERROR(1/J315*(X315/H315),"0")</f>
        <v>0.33453525641025644</v>
      </c>
      <c r="BP315" s="64">
        <f>IFERROR(1/J315*(Y315/H315),"0")</f>
        <v>0.34375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21.410256410256412</v>
      </c>
      <c r="Y317" s="569">
        <f>IFERROR(Y314/H314,"0")+IFERROR(Y315/H315,"0")+IFERROR(Y316/H316,"0")</f>
        <v>22</v>
      </c>
      <c r="Z317" s="569">
        <f>IFERROR(IF(Z314="",0,Z314),"0")+IFERROR(IF(Z315="",0,Z315),"0")+IFERROR(IF(Z316="",0,Z316),"0")</f>
        <v>0.41755999999999999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167</v>
      </c>
      <c r="Y318" s="569">
        <f>IFERROR(SUM(Y314:Y316),"0")</f>
        <v>171.6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22</v>
      </c>
      <c r="Y323" s="568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24.847058823529412</v>
      </c>
      <c r="BN323" s="64">
        <f>IFERROR(Y323*I323/H323,"0")</f>
        <v>25.919999999999998</v>
      </c>
      <c r="BO323" s="64">
        <f>IFERROR(1/J323*(X323/H323),"0")</f>
        <v>4.7403576815341533E-2</v>
      </c>
      <c r="BP323" s="64">
        <f>IFERROR(1/J323*(Y323/H323),"0")</f>
        <v>4.9450549450549455E-2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8.6274509803921582</v>
      </c>
      <c r="Y324" s="569">
        <f>IFERROR(Y320/H320,"0")+IFERROR(Y321/H321,"0")+IFERROR(Y322/H322,"0")+IFERROR(Y323/H323,"0")</f>
        <v>9</v>
      </c>
      <c r="Z324" s="569">
        <f>IFERROR(IF(Z320="",0,Z320),"0")+IFERROR(IF(Z321="",0,Z321),"0")+IFERROR(IF(Z322="",0,Z322),"0")+IFERROR(IF(Z323="",0,Z323),"0")</f>
        <v>5.8590000000000003E-2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22</v>
      </c>
      <c r="Y325" s="569">
        <f>IFERROR(SUM(Y320:Y323),"0")</f>
        <v>22.95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1316</v>
      </c>
      <c r="Y342" s="568">
        <f t="shared" ref="Y342:Y348" si="58">IFERROR(IF(X342="",0,CEILING((X342/$H342),1)*$H342),"")</f>
        <v>1320</v>
      </c>
      <c r="Z342" s="36">
        <f>IFERROR(IF(Y342=0,"",ROUNDUP(Y342/H342,0)*0.02175),"")</f>
        <v>1.9139999999999999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1358.1120000000001</v>
      </c>
      <c r="BN342" s="64">
        <f t="shared" ref="BN342:BN348" si="60">IFERROR(Y342*I342/H342,"0")</f>
        <v>1362.2400000000002</v>
      </c>
      <c r="BO342" s="64">
        <f t="shared" ref="BO342:BO348" si="61">IFERROR(1/J342*(X342/H342),"0")</f>
        <v>1.8277777777777777</v>
      </c>
      <c r="BP342" s="64">
        <f t="shared" ref="BP342:BP348" si="62">IFERROR(1/J342*(Y342/H342),"0")</f>
        <v>1.8333333333333333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440</v>
      </c>
      <c r="Y344" s="568">
        <f t="shared" si="58"/>
        <v>450</v>
      </c>
      <c r="Z344" s="36">
        <f>IFERROR(IF(Y344=0,"",ROUNDUP(Y344/H344,0)*0.02175),"")</f>
        <v>0.65249999999999997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454.08</v>
      </c>
      <c r="BN344" s="64">
        <f t="shared" si="60"/>
        <v>464.4</v>
      </c>
      <c r="BO344" s="64">
        <f t="shared" si="61"/>
        <v>0.61111111111111105</v>
      </c>
      <c r="BP344" s="64">
        <f t="shared" si="62"/>
        <v>0.625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804</v>
      </c>
      <c r="Y345" s="568">
        <f t="shared" si="58"/>
        <v>810</v>
      </c>
      <c r="Z345" s="36">
        <f>IFERROR(IF(Y345=0,"",ROUNDUP(Y345/H345,0)*0.02175),"")</f>
        <v>1.1744999999999999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829.72799999999995</v>
      </c>
      <c r="BN345" s="64">
        <f t="shared" si="60"/>
        <v>835.92000000000007</v>
      </c>
      <c r="BO345" s="64">
        <f t="shared" si="61"/>
        <v>1.1166666666666667</v>
      </c>
      <c r="BP345" s="64">
        <f t="shared" si="62"/>
        <v>1.125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170.66666666666666</v>
      </c>
      <c r="Y349" s="569">
        <f>IFERROR(Y342/H342,"0")+IFERROR(Y343/H343,"0")+IFERROR(Y344/H344,"0")+IFERROR(Y345/H345,"0")+IFERROR(Y346/H346,"0")+IFERROR(Y347/H347,"0")+IFERROR(Y348/H348,"0")</f>
        <v>172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3.7409999999999997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2560</v>
      </c>
      <c r="Y350" s="569">
        <f>IFERROR(SUM(Y342:Y348),"0")</f>
        <v>2580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821</v>
      </c>
      <c r="Y352" s="568">
        <f>IFERROR(IF(X352="",0,CEILING((X352/$H352),1)*$H352),"")</f>
        <v>825</v>
      </c>
      <c r="Z352" s="36">
        <f>IFERROR(IF(Y352=0,"",ROUNDUP(Y352/H352,0)*0.02175),"")</f>
        <v>1.1962499999999998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847.27200000000005</v>
      </c>
      <c r="BN352" s="64">
        <f>IFERROR(Y352*I352/H352,"0")</f>
        <v>851.4</v>
      </c>
      <c r="BO352" s="64">
        <f>IFERROR(1/J352*(X352/H352),"0")</f>
        <v>1.1402777777777777</v>
      </c>
      <c r="BP352" s="64">
        <f>IFERROR(1/J352*(Y352/H352),"0")</f>
        <v>1.1458333333333333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54.733333333333334</v>
      </c>
      <c r="Y354" s="569">
        <f>IFERROR(Y352/H352,"0")+IFERROR(Y353/H353,"0")</f>
        <v>55</v>
      </c>
      <c r="Z354" s="569">
        <f>IFERROR(IF(Z352="",0,Z352),"0")+IFERROR(IF(Z353="",0,Z353),"0")</f>
        <v>1.1962499999999998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821</v>
      </c>
      <c r="Y355" s="569">
        <f>IFERROR(SUM(Y352:Y353),"0")</f>
        <v>825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1391</v>
      </c>
      <c r="Y378" s="568">
        <f>IFERROR(IF(X378="",0,CEILING((X378/$H378),1)*$H378),"")</f>
        <v>1395</v>
      </c>
      <c r="Z378" s="36">
        <f>IFERROR(IF(Y378=0,"",ROUNDUP(Y378/H378,0)*0.01898),"")</f>
        <v>2.9419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1471.2143333333333</v>
      </c>
      <c r="BN378" s="64">
        <f>IFERROR(Y378*I378/H378,"0")</f>
        <v>1475.4450000000002</v>
      </c>
      <c r="BO378" s="64">
        <f>IFERROR(1/J378*(X378/H378),"0")</f>
        <v>2.4149305555555554</v>
      </c>
      <c r="BP378" s="64">
        <f>IFERROR(1/J378*(Y378/H378),"0")</f>
        <v>2.421875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154.55555555555554</v>
      </c>
      <c r="Y380" s="569">
        <f>IFERROR(Y378/H378,"0")+IFERROR(Y379/H379,"0")</f>
        <v>155</v>
      </c>
      <c r="Z380" s="569">
        <f>IFERROR(IF(Z378="",0,Z378),"0")+IFERROR(IF(Z379="",0,Z379),"0")</f>
        <v>2.9419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1391</v>
      </c>
      <c r="Y381" s="569">
        <f>IFERROR(SUM(Y378:Y379),"0")</f>
        <v>1395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139</v>
      </c>
      <c r="Y432" s="568">
        <f t="shared" ref="Y432:Y446" si="69">IFERROR(IF(X432="",0,CEILING((X432/$H432),1)*$H432),"")</f>
        <v>142.56</v>
      </c>
      <c r="Z432" s="36">
        <f t="shared" ref="Z432:Z438" si="70">IFERROR(IF(Y432=0,"",ROUNDUP(Y432/H432,0)*0.01196),"")</f>
        <v>0.32291999999999998</v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148.47727272727272</v>
      </c>
      <c r="BN432" s="64">
        <f t="shared" ref="BN432:BN446" si="72">IFERROR(Y432*I432/H432,"0")</f>
        <v>152.27999999999997</v>
      </c>
      <c r="BO432" s="64">
        <f t="shared" ref="BO432:BO446" si="73">IFERROR(1/J432*(X432/H432),"0")</f>
        <v>0.25313228438228436</v>
      </c>
      <c r="BP432" s="64">
        <f t="shared" ref="BP432:BP446" si="74">IFERROR(1/J432*(Y432/H432),"0")</f>
        <v>0.25961538461538464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1412</v>
      </c>
      <c r="Y434" s="568">
        <f t="shared" si="69"/>
        <v>1415.04</v>
      </c>
      <c r="Z434" s="36">
        <f t="shared" si="70"/>
        <v>3.2052800000000001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1508.272727272727</v>
      </c>
      <c r="BN434" s="64">
        <f t="shared" si="72"/>
        <v>1511.5199999999998</v>
      </c>
      <c r="BO434" s="64">
        <f t="shared" si="73"/>
        <v>2.5713869463869465</v>
      </c>
      <c r="BP434" s="64">
        <f t="shared" si="74"/>
        <v>2.5769230769230771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1067</v>
      </c>
      <c r="Y437" s="568">
        <f t="shared" si="69"/>
        <v>1071.8400000000001</v>
      </c>
      <c r="Z437" s="36">
        <f t="shared" si="70"/>
        <v>2.42788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1139.75</v>
      </c>
      <c r="BN437" s="64">
        <f t="shared" si="72"/>
        <v>1144.92</v>
      </c>
      <c r="BO437" s="64">
        <f t="shared" si="73"/>
        <v>1.9431089743589742</v>
      </c>
      <c r="BP437" s="64">
        <f t="shared" si="74"/>
        <v>1.9519230769230773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495.83333333333331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498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5.95608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2618</v>
      </c>
      <c r="Y448" s="569">
        <f>IFERROR(SUM(Y432:Y446),"0")</f>
        <v>2629.44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1264</v>
      </c>
      <c r="Y450" s="568">
        <f>IFERROR(IF(X450="",0,CEILING((X450/$H450),1)*$H450),"")</f>
        <v>1267.2</v>
      </c>
      <c r="Z450" s="36">
        <f>IFERROR(IF(Y450=0,"",ROUNDUP(Y450/H450,0)*0.01196),"")</f>
        <v>2.8704000000000001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1350.181818181818</v>
      </c>
      <c r="BN450" s="64">
        <f>IFERROR(Y450*I450/H450,"0")</f>
        <v>1353.6</v>
      </c>
      <c r="BO450" s="64">
        <f>IFERROR(1/J450*(X450/H450),"0")</f>
        <v>2.3018648018648018</v>
      </c>
      <c r="BP450" s="64">
        <f>IFERROR(1/J450*(Y450/H450),"0")</f>
        <v>2.3076923076923079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239.39393939393938</v>
      </c>
      <c r="Y453" s="569">
        <f>IFERROR(Y450/H450,"0")+IFERROR(Y451/H451,"0")+IFERROR(Y452/H452,"0")</f>
        <v>240</v>
      </c>
      <c r="Z453" s="569">
        <f>IFERROR(IF(Z450="",0,Z450),"0")+IFERROR(IF(Z451="",0,Z451),"0")+IFERROR(IF(Z452="",0,Z452),"0")</f>
        <v>2.8704000000000001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1264</v>
      </c>
      <c r="Y454" s="569">
        <f>IFERROR(SUM(Y450:Y452),"0")</f>
        <v>1267.2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107</v>
      </c>
      <c r="Y456" s="568">
        <f t="shared" ref="Y456:Y462" si="75">IFERROR(IF(X456="",0,CEILING((X456/$H456),1)*$H456),"")</f>
        <v>110.88000000000001</v>
      </c>
      <c r="Z456" s="36">
        <f>IFERROR(IF(Y456=0,"",ROUNDUP(Y456/H456,0)*0.01196),"")</f>
        <v>0.25115999999999999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114.29545454545455</v>
      </c>
      <c r="BN456" s="64">
        <f t="shared" ref="BN456:BN462" si="77">IFERROR(Y456*I456/H456,"0")</f>
        <v>118.44</v>
      </c>
      <c r="BO456" s="64">
        <f t="shared" ref="BO456:BO462" si="78">IFERROR(1/J456*(X456/H456),"0")</f>
        <v>0.19485722610722611</v>
      </c>
      <c r="BP456" s="64">
        <f t="shared" ref="BP456:BP462" si="79">IFERROR(1/J456*(Y456/H456),"0")</f>
        <v>0.20192307692307693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165</v>
      </c>
      <c r="Y457" s="568">
        <f t="shared" si="75"/>
        <v>168.96</v>
      </c>
      <c r="Z457" s="36">
        <f>IFERROR(IF(Y457=0,"",ROUNDUP(Y457/H457,0)*0.01196),"")</f>
        <v>0.38272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176.24999999999997</v>
      </c>
      <c r="BN457" s="64">
        <f t="shared" si="77"/>
        <v>180.48</v>
      </c>
      <c r="BO457" s="64">
        <f t="shared" si="78"/>
        <v>0.30048076923076927</v>
      </c>
      <c r="BP457" s="64">
        <f t="shared" si="79"/>
        <v>0.30769230769230771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415</v>
      </c>
      <c r="Y458" s="568">
        <f t="shared" si="75"/>
        <v>417.12</v>
      </c>
      <c r="Z458" s="36">
        <f>IFERROR(IF(Y458=0,"",ROUNDUP(Y458/H458,0)*0.01196),"")</f>
        <v>0.94484000000000001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443.2954545454545</v>
      </c>
      <c r="BN458" s="64">
        <f t="shared" si="77"/>
        <v>445.55999999999995</v>
      </c>
      <c r="BO458" s="64">
        <f t="shared" si="78"/>
        <v>0.75575466200466201</v>
      </c>
      <c r="BP458" s="64">
        <f t="shared" si="79"/>
        <v>0.75961538461538469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130.11363636363637</v>
      </c>
      <c r="Y463" s="569">
        <f>IFERROR(Y456/H456,"0")+IFERROR(Y457/H457,"0")+IFERROR(Y458/H458,"0")+IFERROR(Y459/H459,"0")+IFERROR(Y460/H460,"0")+IFERROR(Y461/H461,"0")+IFERROR(Y462/H462,"0")</f>
        <v>132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1.5787200000000001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687</v>
      </c>
      <c r="Y464" s="569">
        <f>IFERROR(SUM(Y456:Y462),"0")</f>
        <v>696.96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12419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12574.850000000002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13097.349993055961</v>
      </c>
      <c r="Y508" s="569">
        <f>IFERROR(SUM(BN22:BN504),"0")</f>
        <v>13261.324000000001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21</v>
      </c>
      <c r="Y509" s="38">
        <f>ROUNDUP(SUM(BP22:BP504),0)</f>
        <v>21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13622.349993055961</v>
      </c>
      <c r="Y510" s="569">
        <f>GrossWeightTotalR+PalletQtyTotalR*25</f>
        <v>13786.324000000001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1873.6380995910408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1899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24.817209999999999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464.40000000000003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213.79999999999998</v>
      </c>
      <c r="E517" s="46">
        <f>IFERROR(Y89*1,"0")+IFERROR(Y90*1,"0")+IFERROR(Y91*1,"0")+IFERROR(Y95*1,"0")+IFERROR(Y96*1,"0")+IFERROR(Y97*1,"0")+IFERROR(Y98*1,"0")+IFERROR(Y99*1,"0")+IFERROR(Y100*1,"0")</f>
        <v>545.4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760.8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228.90000000000003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736.8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1.8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23.999999999999996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205.35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3405</v>
      </c>
      <c r="U517" s="46">
        <f>IFERROR(Y367*1,"0")+IFERROR(Y368*1,"0")+IFERROR(Y369*1,"0")+IFERROR(Y370*1,"0")+IFERROR(Y374*1,"0")+IFERROR(Y378*1,"0")+IFERROR(Y379*1,"0")+IFERROR(Y383*1,"0")</f>
        <v>1395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4593.6000000000004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2025-07-11T07:34:07Z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