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32A5EC0-46FC-4634-BBC9-7F3915923D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09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3" i="1" s="1"/>
  <c r="BO22" i="1"/>
  <c r="X501" i="1" s="1"/>
  <c r="BM22" i="1"/>
  <c r="X500" i="1" s="1"/>
  <c r="X502" i="1" s="1"/>
  <c r="Y22" i="1"/>
  <c r="B509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BP343" i="1"/>
  <c r="BN343" i="1"/>
  <c r="Z343" i="1"/>
  <c r="Z349" i="1" s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Z330" i="1" s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Z245" i="1" s="1"/>
  <c r="BP251" i="1"/>
  <c r="BN251" i="1"/>
  <c r="Z251" i="1"/>
  <c r="BP259" i="1"/>
  <c r="BN259" i="1"/>
  <c r="Z259" i="1"/>
  <c r="Y270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Z324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Z472" i="1" s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42" i="1" l="1"/>
  <c r="Z457" i="1"/>
  <c r="Y501" i="1"/>
  <c r="Z254" i="1"/>
  <c r="Z229" i="1"/>
  <c r="Z370" i="1"/>
  <c r="Z317" i="1"/>
  <c r="Z311" i="1"/>
  <c r="Z216" i="1"/>
  <c r="Z211" i="1"/>
  <c r="Z43" i="1"/>
  <c r="Z31" i="1"/>
  <c r="Z504" i="1" s="1"/>
  <c r="Y503" i="1"/>
  <c r="Y500" i="1"/>
  <c r="Y502" i="1" s="1"/>
  <c r="Z262" i="1"/>
  <c r="Y499" i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<sst xmlns="http://schemas.openxmlformats.org/spreadsheetml/2006/main" count="2185" uniqueCount="791">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</sst>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77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2160</v>
      </c>
      <c r="Y40" s="546">
        <f>IFERROR(IF(X40="",0,CEILING((X40/$H40),1)*$H40),"")</f>
        <v>2160</v>
      </c>
      <c r="Z40" s="36">
        <f>IFERROR(IF(Y40=0,"",ROUNDUP(Y40/H40,0)*0.01898),"")</f>
        <v>3.7960000000000003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2246.9999999999995</v>
      </c>
      <c r="BN40" s="64">
        <f>IFERROR(Y40*I40/H40,"0")</f>
        <v>2246.9999999999995</v>
      </c>
      <c r="BO40" s="64">
        <f>IFERROR(1/J40*(X40/H40),"0")</f>
        <v>3.125</v>
      </c>
      <c r="BP40" s="64">
        <f>IFERROR(1/J40*(Y40/H40),"0")</f>
        <v>3.125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160</v>
      </c>
      <c r="Y41" s="546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240</v>
      </c>
      <c r="Y43" s="547">
        <f>IFERROR(Y40/H40,"0")+IFERROR(Y41/H41,"0")+IFERROR(Y42/H42,"0")</f>
        <v>240</v>
      </c>
      <c r="Z43" s="547">
        <f>IFERROR(IF(Z40="",0,Z40),"0")+IFERROR(IF(Z41="",0,Z41),"0")+IFERROR(IF(Z42="",0,Z42),"0")</f>
        <v>4.1568000000000005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2320</v>
      </c>
      <c r="Y44" s="547">
        <f>IFERROR(SUM(Y40:Y42),"0")</f>
        <v>2320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150</v>
      </c>
      <c r="Y51" s="546">
        <f t="shared" ref="Y51:Y56" si="0">IFERROR(IF(X51="",0,CEILING((X51/$H51),1)*$H51),"")</f>
        <v>156.79999999999998</v>
      </c>
      <c r="Z51" s="36">
        <f>IFERROR(IF(Y51=0,"",ROUNDUP(Y51/H51,0)*0.01898),"")</f>
        <v>0.26572000000000001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155.82589285714286</v>
      </c>
      <c r="BN51" s="64">
        <f t="shared" ref="BN51:BN56" si="2">IFERROR(Y51*I51/H51,"0")</f>
        <v>162.88999999999999</v>
      </c>
      <c r="BO51" s="64">
        <f t="shared" ref="BO51:BO56" si="3">IFERROR(1/J51*(X51/H51),"0")</f>
        <v>0.20926339285714288</v>
      </c>
      <c r="BP51" s="64">
        <f t="shared" ref="BP51:BP56" si="4">IFERROR(1/J51*(Y51/H51),"0")</f>
        <v>0.21875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130</v>
      </c>
      <c r="Y52" s="546">
        <f t="shared" si="0"/>
        <v>140.4</v>
      </c>
      <c r="Z52" s="36">
        <f>IFERROR(IF(Y52=0,"",ROUNDUP(Y52/H52,0)*0.01898),"")</f>
        <v>0.24674000000000001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135.23611111111109</v>
      </c>
      <c r="BN52" s="64">
        <f t="shared" si="2"/>
        <v>146.05499999999998</v>
      </c>
      <c r="BO52" s="64">
        <f t="shared" si="3"/>
        <v>0.18807870370370369</v>
      </c>
      <c r="BP52" s="64">
        <f t="shared" si="4"/>
        <v>0.203125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25.42989417989418</v>
      </c>
      <c r="Y57" s="547">
        <f>IFERROR(Y51/H51,"0")+IFERROR(Y52/H52,"0")+IFERROR(Y53/H53,"0")+IFERROR(Y54/H54,"0")+IFERROR(Y55/H55,"0")+IFERROR(Y56/H56,"0")</f>
        <v>27</v>
      </c>
      <c r="Z57" s="547">
        <f>IFERROR(IF(Z51="",0,Z51),"0")+IFERROR(IF(Z52="",0,Z52),"0")+IFERROR(IF(Z53="",0,Z53),"0")+IFERROR(IF(Z54="",0,Z54),"0")+IFERROR(IF(Z55="",0,Z55),"0")+IFERROR(IF(Z56="",0,Z56),"0")</f>
        <v>0.51246000000000003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280</v>
      </c>
      <c r="Y58" s="547">
        <f>IFERROR(SUM(Y51:Y56),"0")</f>
        <v>297.2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2460</v>
      </c>
      <c r="Y60" s="546">
        <f>IFERROR(IF(X60="",0,CEILING((X60/$H60),1)*$H60),"")</f>
        <v>2462.4</v>
      </c>
      <c r="Z60" s="36">
        <f>IFERROR(IF(Y60=0,"",ROUNDUP(Y60/H60,0)*0.01898),"")</f>
        <v>4.3274400000000002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2559.083333333333</v>
      </c>
      <c r="BN60" s="64">
        <f>IFERROR(Y60*I60/H60,"0")</f>
        <v>2561.5799999999995</v>
      </c>
      <c r="BO60" s="64">
        <f>IFERROR(1/J60*(X60/H60),"0")</f>
        <v>3.5590277777777777</v>
      </c>
      <c r="BP60" s="64">
        <f>IFERROR(1/J60*(Y60/H60),"0")</f>
        <v>3.5625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227.77777777777777</v>
      </c>
      <c r="Y63" s="547">
        <f>IFERROR(Y60/H60,"0")+IFERROR(Y61/H61,"0")+IFERROR(Y62/H62,"0")</f>
        <v>228</v>
      </c>
      <c r="Z63" s="547">
        <f>IFERROR(IF(Z60="",0,Z60),"0")+IFERROR(IF(Z61="",0,Z61),"0")+IFERROR(IF(Z62="",0,Z62),"0")</f>
        <v>4.3274400000000002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2460</v>
      </c>
      <c r="Y64" s="547">
        <f>IFERROR(SUM(Y60:Y62),"0")</f>
        <v>2462.4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24</v>
      </c>
      <c r="Y80" s="546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25.338461538461537</v>
      </c>
      <c r="BN80" s="64">
        <f>IFERROR(Y80*I80/H80,"0")</f>
        <v>32.94</v>
      </c>
      <c r="BO80" s="64">
        <f>IFERROR(1/J80*(X80/H80),"0")</f>
        <v>4.807692307692308E-2</v>
      </c>
      <c r="BP80" s="64">
        <f>IFERROR(1/J80*(Y80/H80),"0")</f>
        <v>6.25E-2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3.0769230769230771</v>
      </c>
      <c r="Y82" s="547">
        <f>IFERROR(Y80/H80,"0")+IFERROR(Y81/H81,"0")</f>
        <v>4</v>
      </c>
      <c r="Z82" s="547">
        <f>IFERROR(IF(Z80="",0,Z80),"0")+IFERROR(IF(Z81="",0,Z81),"0")</f>
        <v>7.5920000000000001E-2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24</v>
      </c>
      <c r="Y83" s="547">
        <f>IFERROR(SUM(Y80:Y81),"0")</f>
        <v>31.2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30</v>
      </c>
      <c r="Y86" s="546">
        <f>IFERROR(IF(X86="",0,CEILING((X86/$H86),1)*$H86),"")</f>
        <v>32.400000000000006</v>
      </c>
      <c r="Z86" s="36">
        <f>IFERROR(IF(Y86=0,"",ROUNDUP(Y86/H86,0)*0.01898),"")</f>
        <v>5.6940000000000004E-2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31.208333333333329</v>
      </c>
      <c r="BN86" s="64">
        <f>IFERROR(Y86*I86/H86,"0")</f>
        <v>33.705000000000005</v>
      </c>
      <c r="BO86" s="64">
        <f>IFERROR(1/J86*(X86/H86),"0")</f>
        <v>4.3402777777777776E-2</v>
      </c>
      <c r="BP86" s="64">
        <f>IFERROR(1/J86*(Y86/H86),"0")</f>
        <v>4.6875000000000007E-2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2.7777777777777777</v>
      </c>
      <c r="Y89" s="547">
        <f>IFERROR(Y86/H86,"0")+IFERROR(Y87/H87,"0")+IFERROR(Y88/H88,"0")</f>
        <v>3.0000000000000004</v>
      </c>
      <c r="Z89" s="547">
        <f>IFERROR(IF(Z86="",0,Z86),"0")+IFERROR(IF(Z87="",0,Z87),"0")+IFERROR(IF(Z88="",0,Z88),"0")</f>
        <v>5.6940000000000004E-2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30</v>
      </c>
      <c r="Y90" s="547">
        <f>IFERROR(SUM(Y86:Y88),"0")</f>
        <v>32.400000000000006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658</v>
      </c>
      <c r="Y92" s="546">
        <f>IFERROR(IF(X92="",0,CEILING((X92/$H92),1)*$H92),"")</f>
        <v>664.19999999999993</v>
      </c>
      <c r="Z92" s="36">
        <f>IFERROR(IF(Y92=0,"",ROUNDUP(Y92/H92,0)*0.01898),"")</f>
        <v>1.55636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700.16074074074072</v>
      </c>
      <c r="BN92" s="64">
        <f>IFERROR(Y92*I92/H92,"0")</f>
        <v>706.75799999999992</v>
      </c>
      <c r="BO92" s="64">
        <f>IFERROR(1/J92*(X92/H92),"0")</f>
        <v>1.2692901234567902</v>
      </c>
      <c r="BP92" s="64">
        <f>IFERROR(1/J92*(Y92/H92),"0")</f>
        <v>1.28125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81.23456790123457</v>
      </c>
      <c r="Y96" s="547">
        <f>IFERROR(Y92/H92,"0")+IFERROR(Y93/H93,"0")+IFERROR(Y94/H94,"0")+IFERROR(Y95/H95,"0")</f>
        <v>82</v>
      </c>
      <c r="Z96" s="547">
        <f>IFERROR(IF(Z92="",0,Z92),"0")+IFERROR(IF(Z93="",0,Z93),"0")+IFERROR(IF(Z94="",0,Z94),"0")+IFERROR(IF(Z95="",0,Z95),"0")</f>
        <v>1.55636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658</v>
      </c>
      <c r="Y97" s="547">
        <f>IFERROR(SUM(Y92:Y95),"0")</f>
        <v>664.19999999999993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50</v>
      </c>
      <c r="Y100" s="546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52.013888888888886</v>
      </c>
      <c r="BN100" s="64">
        <f>IFERROR(Y100*I100/H100,"0")</f>
        <v>56.17499999999999</v>
      </c>
      <c r="BO100" s="64">
        <f>IFERROR(1/J100*(X100/H100),"0")</f>
        <v>7.2337962962962965E-2</v>
      </c>
      <c r="BP100" s="64">
        <f>IFERROR(1/J100*(Y100/H100),"0")</f>
        <v>7.8125E-2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8.1</v>
      </c>
      <c r="Y102" s="546">
        <f>IFERROR(IF(X102="",0,CEILING((X102/$H102),1)*$H102),"")</f>
        <v>9</v>
      </c>
      <c r="Z102" s="36">
        <f>IFERROR(IF(Y102=0,"",ROUNDUP(Y102/H102,0)*0.00902),"")</f>
        <v>1.804E-2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8.4779999999999998</v>
      </c>
      <c r="BN102" s="64">
        <f>IFERROR(Y102*I102/H102,"0")</f>
        <v>9.42</v>
      </c>
      <c r="BO102" s="64">
        <f>IFERROR(1/J102*(X102/H102),"0")</f>
        <v>1.3636363636363636E-2</v>
      </c>
      <c r="BP102" s="64">
        <f>IFERROR(1/J102*(Y102/H102),"0")</f>
        <v>1.5151515151515152E-2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6.4296296296296296</v>
      </c>
      <c r="Y104" s="547">
        <f>IFERROR(Y100/H100,"0")+IFERROR(Y101/H101,"0")+IFERROR(Y102/H102,"0")+IFERROR(Y103/H103,"0")</f>
        <v>7</v>
      </c>
      <c r="Z104" s="547">
        <f>IFERROR(IF(Z100="",0,Z100),"0")+IFERROR(IF(Z101="",0,Z101),"0")+IFERROR(IF(Z102="",0,Z102),"0")+IFERROR(IF(Z103="",0,Z103),"0")</f>
        <v>0.11294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58.1</v>
      </c>
      <c r="Y105" s="547">
        <f>IFERROR(SUM(Y100:Y103),"0")</f>
        <v>63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1154</v>
      </c>
      <c r="Y113" s="546">
        <f>IFERROR(IF(X113="",0,CEILING((X113/$H113),1)*$H113),"")</f>
        <v>1158.3</v>
      </c>
      <c r="Z113" s="36">
        <f>IFERROR(IF(Y113=0,"",ROUNDUP(Y113/H113,0)*0.01898),"")</f>
        <v>2.71414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1227.0866666666668</v>
      </c>
      <c r="BN113" s="64">
        <f>IFERROR(Y113*I113/H113,"0")</f>
        <v>1231.6589999999999</v>
      </c>
      <c r="BO113" s="64">
        <f>IFERROR(1/J113*(X113/H113),"0")</f>
        <v>2.2260802469135803</v>
      </c>
      <c r="BP113" s="64">
        <f>IFERROR(1/J113*(Y113/H113),"0")</f>
        <v>2.234375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54</v>
      </c>
      <c r="Y115" s="546">
        <f>IFERROR(IF(X115="",0,CEILING((X115/$H115),1)*$H115),"")</f>
        <v>54</v>
      </c>
      <c r="Z115" s="36">
        <f>IFERROR(IF(Y115=0,"",ROUNDUP(Y115/H115,0)*0.00651),"")</f>
        <v>0.13020000000000001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59.039999999999992</v>
      </c>
      <c r="BN115" s="64">
        <f>IFERROR(Y115*I115/H115,"0")</f>
        <v>59.039999999999992</v>
      </c>
      <c r="BO115" s="64">
        <f>IFERROR(1/J115*(X115/H115),"0")</f>
        <v>0.1098901098901099</v>
      </c>
      <c r="BP115" s="64">
        <f>IFERROR(1/J115*(Y115/H115),"0")</f>
        <v>0.1098901098901099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162.46913580246914</v>
      </c>
      <c r="Y117" s="547">
        <f>IFERROR(Y113/H113,"0")+IFERROR(Y114/H114,"0")+IFERROR(Y115/H115,"0")+IFERROR(Y116/H116,"0")</f>
        <v>163</v>
      </c>
      <c r="Z117" s="547">
        <f>IFERROR(IF(Z113="",0,Z113),"0")+IFERROR(IF(Z114="",0,Z114),"0")+IFERROR(IF(Z115="",0,Z115),"0")+IFERROR(IF(Z116="",0,Z116),"0")</f>
        <v>2.8443399999999999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1208</v>
      </c>
      <c r="Y118" s="547">
        <f>IFERROR(SUM(Y113:Y116),"0")</f>
        <v>1212.3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10</v>
      </c>
      <c r="Y146" s="546">
        <f>IFERROR(IF(X146="",0,CEILING((X146/$H146),1)*$H146),"")</f>
        <v>18</v>
      </c>
      <c r="Z146" s="36">
        <f>IFERROR(IF(Y146=0,"",ROUNDUP(Y146/H146,0)*0.01898),"")</f>
        <v>3.7960000000000001E-2</v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10.65</v>
      </c>
      <c r="BN146" s="64">
        <f>IFERROR(Y146*I146/H146,"0")</f>
        <v>19.170000000000002</v>
      </c>
      <c r="BO146" s="64">
        <f>IFERROR(1/J146*(X146/H146),"0")</f>
        <v>1.7361111111111112E-2</v>
      </c>
      <c r="BP146" s="64">
        <f>IFERROR(1/J146*(Y146/H146),"0")</f>
        <v>3.125E-2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1.1111111111111112</v>
      </c>
      <c r="Y149" s="547">
        <f>IFERROR(Y146/H146,"0")+IFERROR(Y147/H147,"0")+IFERROR(Y148/H148,"0")</f>
        <v>2</v>
      </c>
      <c r="Z149" s="547">
        <f>IFERROR(IF(Z146="",0,Z146),"0")+IFERROR(IF(Z147="",0,Z147),"0")+IFERROR(IF(Z148="",0,Z148),"0")</f>
        <v>3.7960000000000001E-2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10</v>
      </c>
      <c r="Y150" s="547">
        <f>IFERROR(SUM(Y146:Y148),"0")</f>
        <v>18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100</v>
      </c>
      <c r="Y158" s="546">
        <f t="shared" ref="Y158:Y166" si="5">IFERROR(IF(X158="",0,CEILING((X158/$H158),1)*$H158),"")</f>
        <v>100.80000000000001</v>
      </c>
      <c r="Z158" s="36">
        <f>IFERROR(IF(Y158=0,"",ROUNDUP(Y158/H158,0)*0.00902),"")</f>
        <v>0.21648000000000001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106.42857142857143</v>
      </c>
      <c r="BN158" s="64">
        <f t="shared" ref="BN158:BN166" si="7">IFERROR(Y158*I158/H158,"0")</f>
        <v>107.28</v>
      </c>
      <c r="BO158" s="64">
        <f t="shared" ref="BO158:BO166" si="8">IFERROR(1/J158*(X158/H158),"0")</f>
        <v>0.18037518037518038</v>
      </c>
      <c r="BP158" s="64">
        <f t="shared" ref="BP158:BP166" si="9">IFERROR(1/J158*(Y158/H158),"0")</f>
        <v>0.18181818181818182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15</v>
      </c>
      <c r="Y160" s="546">
        <f t="shared" si="5"/>
        <v>16.8</v>
      </c>
      <c r="Z160" s="36">
        <f>IFERROR(IF(Y160=0,"",ROUNDUP(Y160/H160,0)*0.00902),"")</f>
        <v>3.6080000000000001E-2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15.75</v>
      </c>
      <c r="BN160" s="64">
        <f t="shared" si="7"/>
        <v>17.64</v>
      </c>
      <c r="BO160" s="64">
        <f t="shared" si="8"/>
        <v>2.7056277056277056E-2</v>
      </c>
      <c r="BP160" s="64">
        <f t="shared" si="9"/>
        <v>3.0303030303030304E-2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27.38095238095238</v>
      </c>
      <c r="Y167" s="547">
        <f>IFERROR(Y158/H158,"0")+IFERROR(Y159/H159,"0")+IFERROR(Y160/H160,"0")+IFERROR(Y161/H161,"0")+IFERROR(Y162/H162,"0")+IFERROR(Y163/H163,"0")+IFERROR(Y164/H164,"0")+IFERROR(Y165/H165,"0")+IFERROR(Y166/H166,"0")</f>
        <v>28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0.25256000000000001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115</v>
      </c>
      <c r="Y168" s="547">
        <f>IFERROR(SUM(Y158:Y166),"0")</f>
        <v>117.60000000000001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40</v>
      </c>
      <c r="Y194" s="546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7.4074074074074066</v>
      </c>
      <c r="Y199" s="547">
        <f>IFERROR(Y191/H191,"0")+IFERROR(Y192/H192,"0")+IFERROR(Y193/H193,"0")+IFERROR(Y194/H194,"0")+IFERROR(Y195/H195,"0")+IFERROR(Y196/H196,"0")+IFERROR(Y197/H197,"0")+IFERROR(Y198/H198,"0")</f>
        <v>8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7.2160000000000002E-2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40</v>
      </c>
      <c r="Y200" s="547">
        <f>IFERROR(SUM(Y191:Y198),"0")</f>
        <v>43.2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24</v>
      </c>
      <c r="Y202" s="546">
        <f t="shared" ref="Y202:Y210" si="15">IFERROR(IF(X202="",0,CEILING((X202/$H202),1)*$H202),"")</f>
        <v>24.299999999999997</v>
      </c>
      <c r="Z202" s="36">
        <f>IFERROR(IF(Y202=0,"",ROUNDUP(Y202/H202,0)*0.01898),"")</f>
        <v>5.6940000000000004E-2</v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25.537777777777777</v>
      </c>
      <c r="BN202" s="64">
        <f t="shared" ref="BN202:BN210" si="17">IFERROR(Y202*I202/H202,"0")</f>
        <v>25.856999999999996</v>
      </c>
      <c r="BO202" s="64">
        <f t="shared" ref="BO202:BO210" si="18">IFERROR(1/J202*(X202/H202),"0")</f>
        <v>4.6296296296296301E-2</v>
      </c>
      <c r="BP202" s="64">
        <f t="shared" ref="BP202:BP210" si="19">IFERROR(1/J202*(Y202/H202),"0")</f>
        <v>4.6875E-2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4</v>
      </c>
      <c r="Y207" s="546">
        <f t="shared" si="15"/>
        <v>4.8</v>
      </c>
      <c r="Z207" s="36">
        <f t="shared" si="20"/>
        <v>1.302E-2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4.4200000000000008</v>
      </c>
      <c r="BN207" s="64">
        <f t="shared" si="17"/>
        <v>5.3040000000000003</v>
      </c>
      <c r="BO207" s="64">
        <f t="shared" si="18"/>
        <v>9.1575091575091579E-3</v>
      </c>
      <c r="BP207" s="64">
        <f t="shared" si="19"/>
        <v>1.098901098901099E-2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4.6296296296296298</v>
      </c>
      <c r="Y211" s="547">
        <f>IFERROR(Y202/H202,"0")+IFERROR(Y203/H203,"0")+IFERROR(Y204/H204,"0")+IFERROR(Y205/H205,"0")+IFERROR(Y206/H206,"0")+IFERROR(Y207/H207,"0")+IFERROR(Y208/H208,"0")+IFERROR(Y209/H209,"0")+IFERROR(Y210/H210,"0")</f>
        <v>5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6.9960000000000008E-2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28</v>
      </c>
      <c r="Y212" s="547">
        <f>IFERROR(SUM(Y202:Y210),"0")</f>
        <v>29.099999999999998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4</v>
      </c>
      <c r="Y268" s="546">
        <f>IFERROR(IF(X268="",0,CEILING((X268/$H268),1)*$H268),"")</f>
        <v>4.8</v>
      </c>
      <c r="Z268" s="36">
        <f>IFERROR(IF(Y268=0,"",ROUNDUP(Y268/H268,0)*0.00651),"")</f>
        <v>1.302E-2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4.3000000000000007</v>
      </c>
      <c r="BN268" s="64">
        <f>IFERROR(Y268*I268/H268,"0")</f>
        <v>5.16</v>
      </c>
      <c r="BO268" s="64">
        <f>IFERROR(1/J268*(X268/H268),"0")</f>
        <v>9.1575091575091579E-3</v>
      </c>
      <c r="BP268" s="64">
        <f>IFERROR(1/J268*(Y268/H268),"0")</f>
        <v>1.098901098901099E-2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1.6666666666666667</v>
      </c>
      <c r="Y269" s="547">
        <f>IFERROR(Y266/H266,"0")+IFERROR(Y267/H267,"0")+IFERROR(Y268/H268,"0")</f>
        <v>2</v>
      </c>
      <c r="Z269" s="547">
        <f>IFERROR(IF(Z266="",0,Z266),"0")+IFERROR(IF(Z267="",0,Z267),"0")+IFERROR(IF(Z268="",0,Z268),"0")</f>
        <v>1.302E-2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4</v>
      </c>
      <c r="Y270" s="547">
        <f>IFERROR(SUM(Y266:Y268),"0")</f>
        <v>4.8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15</v>
      </c>
      <c r="Y296" s="546">
        <f t="shared" ref="Y296:Y302" si="32">IFERROR(IF(X296="",0,CEILING((X296/$H296),1)*$H296),"")</f>
        <v>16.8</v>
      </c>
      <c r="Z296" s="36">
        <f>IFERROR(IF(Y296=0,"",ROUNDUP(Y296/H296,0)*0.00902),"")</f>
        <v>3.6080000000000001E-2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15.964285714285714</v>
      </c>
      <c r="BN296" s="64">
        <f t="shared" ref="BN296:BN302" si="34">IFERROR(Y296*I296/H296,"0")</f>
        <v>17.88</v>
      </c>
      <c r="BO296" s="64">
        <f t="shared" ref="BO296:BO302" si="35">IFERROR(1/J296*(X296/H296),"0")</f>
        <v>2.7056277056277056E-2</v>
      </c>
      <c r="BP296" s="64">
        <f t="shared" ref="BP296:BP302" si="36">IFERROR(1/J296*(Y296/H296),"0")</f>
        <v>3.0303030303030304E-2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600</v>
      </c>
      <c r="Y297" s="546">
        <f t="shared" si="32"/>
        <v>600.6</v>
      </c>
      <c r="Z297" s="36">
        <f>IFERROR(IF(Y297=0,"",ROUNDUP(Y297/H297,0)*0.00902),"")</f>
        <v>1.28986</v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638.57142857142856</v>
      </c>
      <c r="BN297" s="64">
        <f t="shared" si="34"/>
        <v>639.20999999999992</v>
      </c>
      <c r="BO297" s="64">
        <f t="shared" si="35"/>
        <v>1.0822510822510822</v>
      </c>
      <c r="BP297" s="64">
        <f t="shared" si="36"/>
        <v>1.0833333333333333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146.42857142857144</v>
      </c>
      <c r="Y303" s="547">
        <f>IFERROR(Y296/H296,"0")+IFERROR(Y297/H297,"0")+IFERROR(Y298/H298,"0")+IFERROR(Y299/H299,"0")+IFERROR(Y300/H300,"0")+IFERROR(Y301/H301,"0")+IFERROR(Y302/H302,"0")</f>
        <v>147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1.3259400000000001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615</v>
      </c>
      <c r="Y304" s="547">
        <f>IFERROR(SUM(Y296:Y302),"0")</f>
        <v>617.4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8</v>
      </c>
      <c r="Y306" s="546">
        <f>IFERROR(IF(X306="",0,CEILING((X306/$H306),1)*$H306),"")</f>
        <v>15.6</v>
      </c>
      <c r="Z306" s="36">
        <f>IFERROR(IF(Y306=0,"",ROUNDUP(Y306/H306,0)*0.01898),"")</f>
        <v>3.7960000000000001E-2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8.5261538461538464</v>
      </c>
      <c r="BN306" s="64">
        <f>IFERROR(Y306*I306/H306,"0")</f>
        <v>16.626000000000001</v>
      </c>
      <c r="BO306" s="64">
        <f>IFERROR(1/J306*(X306/H306),"0")</f>
        <v>1.6025641025641028E-2</v>
      </c>
      <c r="BP306" s="64">
        <f>IFERROR(1/J306*(Y306/H306),"0")</f>
        <v>3.125E-2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1.0256410256410258</v>
      </c>
      <c r="Y311" s="547">
        <f>IFERROR(Y306/H306,"0")+IFERROR(Y307/H307,"0")+IFERROR(Y308/H308,"0")+IFERROR(Y309/H309,"0")+IFERROR(Y310/H310,"0")</f>
        <v>2</v>
      </c>
      <c r="Z311" s="547">
        <f>IFERROR(IF(Z306="",0,Z306),"0")+IFERROR(IF(Z307="",0,Z307),"0")+IFERROR(IF(Z308="",0,Z308),"0")+IFERROR(IF(Z309="",0,Z309),"0")+IFERROR(IF(Z310="",0,Z310),"0")</f>
        <v>3.7960000000000001E-2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8</v>
      </c>
      <c r="Y312" s="547">
        <f>IFERROR(SUM(Y306:Y310),"0")</f>
        <v>15.6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184</v>
      </c>
      <c r="Y315" s="546">
        <f>IFERROR(IF(X315="",0,CEILING((X315/$H315),1)*$H315),"")</f>
        <v>187.2</v>
      </c>
      <c r="Z315" s="36">
        <f>IFERROR(IF(Y315=0,"",ROUNDUP(Y315/H315,0)*0.01898),"")</f>
        <v>0.45552000000000004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196.24307692307696</v>
      </c>
      <c r="BN315" s="64">
        <f>IFERROR(Y315*I315/H315,"0")</f>
        <v>199.65600000000001</v>
      </c>
      <c r="BO315" s="64">
        <f>IFERROR(1/J315*(X315/H315),"0")</f>
        <v>0.36858974358974361</v>
      </c>
      <c r="BP315" s="64">
        <f>IFERROR(1/J315*(Y315/H315),"0")</f>
        <v>0.375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23.589743589743591</v>
      </c>
      <c r="Y317" s="547">
        <f>IFERROR(Y314/H314,"0")+IFERROR(Y315/H315,"0")+IFERROR(Y316/H316,"0")</f>
        <v>24</v>
      </c>
      <c r="Z317" s="547">
        <f>IFERROR(IF(Z314="",0,Z314),"0")+IFERROR(IF(Z315="",0,Z315),"0")+IFERROR(IF(Z316="",0,Z316),"0")</f>
        <v>0.45552000000000004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184</v>
      </c>
      <c r="Y318" s="547">
        <f>IFERROR(SUM(Y314:Y316),"0")</f>
        <v>187.2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56</v>
      </c>
      <c r="Y334" s="546">
        <f>IFERROR(IF(X334="",0,CEILING((X334/$H334),1)*$H334),"")</f>
        <v>56.699999999999996</v>
      </c>
      <c r="Z334" s="36">
        <f>IFERROR(IF(Y334=0,"",ROUNDUP(Y334/H334,0)*0.01898),"")</f>
        <v>0.13286000000000001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59.58814814814815</v>
      </c>
      <c r="BN334" s="64">
        <f>IFERROR(Y334*I334/H334,"0")</f>
        <v>60.332999999999991</v>
      </c>
      <c r="BO334" s="64">
        <f>IFERROR(1/J334*(X334/H334),"0")</f>
        <v>0.1080246913580247</v>
      </c>
      <c r="BP334" s="64">
        <f>IFERROR(1/J334*(Y334/H334),"0")</f>
        <v>0.109375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6.9135802469135808</v>
      </c>
      <c r="Y337" s="547">
        <f>IFERROR(Y334/H334,"0")+IFERROR(Y335/H335,"0")+IFERROR(Y336/H336,"0")</f>
        <v>7</v>
      </c>
      <c r="Z337" s="547">
        <f>IFERROR(IF(Z334="",0,Z334),"0")+IFERROR(IF(Z335="",0,Z335),"0")+IFERROR(IF(Z336="",0,Z336),"0")</f>
        <v>0.13286000000000001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56</v>
      </c>
      <c r="Y338" s="547">
        <f>IFERROR(SUM(Y334:Y336),"0")</f>
        <v>56.699999999999996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545</v>
      </c>
      <c r="Y342" s="546">
        <f t="shared" ref="Y342:Y348" si="37">IFERROR(IF(X342="",0,CEILING((X342/$H342),1)*$H342),"")</f>
        <v>555</v>
      </c>
      <c r="Z342" s="36">
        <f>IFERROR(IF(Y342=0,"",ROUNDUP(Y342/H342,0)*0.02175),"")</f>
        <v>0.80474999999999997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562.44000000000005</v>
      </c>
      <c r="BN342" s="64">
        <f t="shared" ref="BN342:BN348" si="39">IFERROR(Y342*I342/H342,"0")</f>
        <v>572.76</v>
      </c>
      <c r="BO342" s="64">
        <f t="shared" ref="BO342:BO348" si="40">IFERROR(1/J342*(X342/H342),"0")</f>
        <v>0.75694444444444442</v>
      </c>
      <c r="BP342" s="64">
        <f t="shared" ref="BP342:BP348" si="41">IFERROR(1/J342*(Y342/H342),"0")</f>
        <v>0.77083333333333326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285</v>
      </c>
      <c r="Y343" s="546">
        <f t="shared" si="37"/>
        <v>285</v>
      </c>
      <c r="Z343" s="36">
        <f>IFERROR(IF(Y343=0,"",ROUNDUP(Y343/H343,0)*0.02175),"")</f>
        <v>0.41324999999999995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294.12</v>
      </c>
      <c r="BN343" s="64">
        <f t="shared" si="39"/>
        <v>294.12</v>
      </c>
      <c r="BO343" s="64">
        <f t="shared" si="40"/>
        <v>0.39583333333333331</v>
      </c>
      <c r="BP343" s="64">
        <f t="shared" si="41"/>
        <v>0.39583333333333331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1420</v>
      </c>
      <c r="Y344" s="546">
        <f t="shared" si="37"/>
        <v>1425</v>
      </c>
      <c r="Z344" s="36">
        <f>IFERROR(IF(Y344=0,"",ROUNDUP(Y344/H344,0)*0.02175),"")</f>
        <v>2.0662499999999997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1465.44</v>
      </c>
      <c r="BN344" s="64">
        <f t="shared" si="39"/>
        <v>1470.6</v>
      </c>
      <c r="BO344" s="64">
        <f t="shared" si="40"/>
        <v>1.9722222222222223</v>
      </c>
      <c r="BP344" s="64">
        <f t="shared" si="41"/>
        <v>1.9791666666666665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150</v>
      </c>
      <c r="Y349" s="547">
        <f>IFERROR(Y342/H342,"0")+IFERROR(Y343/H343,"0")+IFERROR(Y344/H344,"0")+IFERROR(Y345/H345,"0")+IFERROR(Y346/H346,"0")+IFERROR(Y347/H347,"0")+IFERROR(Y348/H348,"0")</f>
        <v>151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3.2842499999999997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2250</v>
      </c>
      <c r="Y350" s="547">
        <f>IFERROR(SUM(Y342:Y348),"0")</f>
        <v>2265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3990</v>
      </c>
      <c r="Y352" s="546">
        <f>IFERROR(IF(X352="",0,CEILING((X352/$H352),1)*$H352),"")</f>
        <v>3990</v>
      </c>
      <c r="Z352" s="36">
        <f>IFERROR(IF(Y352=0,"",ROUNDUP(Y352/H352,0)*0.02175),"")</f>
        <v>5.7854999999999999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4117.68</v>
      </c>
      <c r="BN352" s="64">
        <f>IFERROR(Y352*I352/H352,"0")</f>
        <v>4117.68</v>
      </c>
      <c r="BO352" s="64">
        <f>IFERROR(1/J352*(X352/H352),"0")</f>
        <v>5.5416666666666661</v>
      </c>
      <c r="BP352" s="64">
        <f>IFERROR(1/J352*(Y352/H352),"0")</f>
        <v>5.5416666666666661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266</v>
      </c>
      <c r="Y354" s="547">
        <f>IFERROR(Y352/H352,"0")+IFERROR(Y353/H353,"0")</f>
        <v>266</v>
      </c>
      <c r="Z354" s="547">
        <f>IFERROR(IF(Z352="",0,Z352),"0")+IFERROR(IF(Z353="",0,Z353),"0")</f>
        <v>5.7854999999999999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3990</v>
      </c>
      <c r="Y355" s="547">
        <f>IFERROR(SUM(Y352:Y353),"0")</f>
        <v>3990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24</v>
      </c>
      <c r="Y357" s="546">
        <f>IFERROR(IF(X357="",0,CEILING((X357/$H357),1)*$H357),"")</f>
        <v>27</v>
      </c>
      <c r="Z357" s="36">
        <f>IFERROR(IF(Y357=0,"",ROUNDUP(Y357/H357,0)*0.01898),"")</f>
        <v>5.6940000000000004E-2</v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25.400000000000002</v>
      </c>
      <c r="BN357" s="64">
        <f>IFERROR(Y357*I357/H357,"0")</f>
        <v>28.575000000000003</v>
      </c>
      <c r="BO357" s="64">
        <f>IFERROR(1/J357*(X357/H357),"0")</f>
        <v>4.1666666666666664E-2</v>
      </c>
      <c r="BP357" s="64">
        <f>IFERROR(1/J357*(Y357/H357),"0")</f>
        <v>4.6875E-2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32</v>
      </c>
      <c r="Y358" s="546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33.845333333333336</v>
      </c>
      <c r="BN358" s="64">
        <f>IFERROR(Y358*I358/H358,"0")</f>
        <v>38.076000000000001</v>
      </c>
      <c r="BO358" s="64">
        <f>IFERROR(1/J358*(X358/H358),"0")</f>
        <v>5.5555555555555552E-2</v>
      </c>
      <c r="BP358" s="64">
        <f>IFERROR(1/J358*(Y358/H358),"0")</f>
        <v>6.25E-2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6.2222222222222214</v>
      </c>
      <c r="Y359" s="547">
        <f>IFERROR(Y357/H357,"0")+IFERROR(Y358/H358,"0")</f>
        <v>7</v>
      </c>
      <c r="Z359" s="547">
        <f>IFERROR(IF(Z357="",0,Z357),"0")+IFERROR(IF(Z358="",0,Z358),"0")</f>
        <v>0.13286000000000001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56</v>
      </c>
      <c r="Y360" s="547">
        <f>IFERROR(SUM(Y357:Y358),"0")</f>
        <v>63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24</v>
      </c>
      <c r="Y362" s="546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25.384</v>
      </c>
      <c r="BN362" s="64">
        <f>IFERROR(Y362*I362/H362,"0")</f>
        <v>28.556999999999999</v>
      </c>
      <c r="BO362" s="64">
        <f>IFERROR(1/J362*(X362/H362),"0")</f>
        <v>4.1666666666666664E-2</v>
      </c>
      <c r="BP362" s="64">
        <f>IFERROR(1/J362*(Y362/H362),"0")</f>
        <v>4.6875E-2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2.6666666666666665</v>
      </c>
      <c r="Y363" s="547">
        <f>IFERROR(Y362/H362,"0")</f>
        <v>3</v>
      </c>
      <c r="Z363" s="547">
        <f>IFERROR(IF(Z362="",0,Z362),"0")</f>
        <v>5.6940000000000004E-2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24</v>
      </c>
      <c r="Y364" s="547">
        <f>IFERROR(SUM(Y362:Y362),"0")</f>
        <v>27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584</v>
      </c>
      <c r="Y377" s="546">
        <f>IFERROR(IF(X377="",0,CEILING((X377/$H377),1)*$H377),"")</f>
        <v>585</v>
      </c>
      <c r="Z377" s="36">
        <f>IFERROR(IF(Y377=0,"",ROUNDUP(Y377/H377,0)*0.01898),"")</f>
        <v>1.2337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617.67733333333342</v>
      </c>
      <c r="BN377" s="64">
        <f>IFERROR(Y377*I377/H377,"0")</f>
        <v>618.73500000000001</v>
      </c>
      <c r="BO377" s="64">
        <f>IFERROR(1/J377*(X377/H377),"0")</f>
        <v>1.0138888888888888</v>
      </c>
      <c r="BP377" s="64">
        <f>IFERROR(1/J377*(Y377/H377),"0")</f>
        <v>1.015625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64.888888888888886</v>
      </c>
      <c r="Y379" s="547">
        <f>IFERROR(Y377/H377,"0")+IFERROR(Y378/H378,"0")</f>
        <v>65</v>
      </c>
      <c r="Z379" s="547">
        <f>IFERROR(IF(Z377="",0,Z377),"0")+IFERROR(IF(Z378="",0,Z378),"0")</f>
        <v>1.2337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584</v>
      </c>
      <c r="Y380" s="547">
        <f>IFERROR(SUM(Y377:Y378),"0")</f>
        <v>585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25</v>
      </c>
      <c r="Y411" s="546">
        <f>IFERROR(IF(X411="",0,CEILING((X411/$H411),1)*$H411),"")</f>
        <v>27</v>
      </c>
      <c r="Z411" s="36">
        <f>IFERROR(IF(Y411=0,"",ROUNDUP(Y411/H411,0)*0.00902),"")</f>
        <v>4.5100000000000001E-2</v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25.972222222222221</v>
      </c>
      <c r="BN411" s="64">
        <f>IFERROR(Y411*I411/H411,"0")</f>
        <v>28.049999999999997</v>
      </c>
      <c r="BO411" s="64">
        <f>IFERROR(1/J411*(X411/H411),"0")</f>
        <v>3.5072951739618406E-2</v>
      </c>
      <c r="BP411" s="64">
        <f>IFERROR(1/J411*(Y411/H411),"0")</f>
        <v>3.787878787878788E-2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4.6296296296296298</v>
      </c>
      <c r="Y415" s="547">
        <f>IFERROR(Y411/H411,"0")+IFERROR(Y412/H412,"0")+IFERROR(Y413/H413,"0")+IFERROR(Y414/H414,"0")</f>
        <v>5</v>
      </c>
      <c r="Z415" s="547">
        <f>IFERROR(IF(Z411="",0,Z411),"0")+IFERROR(IF(Z412="",0,Z412),"0")+IFERROR(IF(Z413="",0,Z413),"0")+IFERROR(IF(Z414="",0,Z414),"0")</f>
        <v>4.5100000000000001E-2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25</v>
      </c>
      <c r="Y416" s="547">
        <f>IFERROR(SUM(Y411:Y414),"0")</f>
        <v>27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10</v>
      </c>
      <c r="Y430" s="546">
        <f t="shared" ref="Y430:Y441" si="48">IFERROR(IF(X430="",0,CEILING((X430/$H430),1)*$H430),"")</f>
        <v>10.56</v>
      </c>
      <c r="Z430" s="36">
        <f t="shared" ref="Z430:Z436" si="49">IFERROR(IF(Y430=0,"",ROUNDUP(Y430/H430,0)*0.01196),"")</f>
        <v>2.392E-2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10.681818181818182</v>
      </c>
      <c r="BN430" s="64">
        <f t="shared" ref="BN430:BN441" si="51">IFERROR(Y430*I430/H430,"0")</f>
        <v>11.28</v>
      </c>
      <c r="BO430" s="64">
        <f t="shared" ref="BO430:BO441" si="52">IFERROR(1/J430*(X430/H430),"0")</f>
        <v>1.8210955710955712E-2</v>
      </c>
      <c r="BP430" s="64">
        <f t="shared" ref="BP430:BP441" si="53">IFERROR(1/J430*(Y430/H430),"0")</f>
        <v>1.9230769230769232E-2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10</v>
      </c>
      <c r="Y431" s="546">
        <f t="shared" si="48"/>
        <v>10.56</v>
      </c>
      <c r="Z431" s="36">
        <f t="shared" si="49"/>
        <v>2.392E-2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10.681818181818182</v>
      </c>
      <c r="BN431" s="64">
        <f t="shared" si="51"/>
        <v>11.28</v>
      </c>
      <c r="BO431" s="64">
        <f t="shared" si="52"/>
        <v>1.8210955710955712E-2</v>
      </c>
      <c r="BP431" s="64">
        <f t="shared" si="53"/>
        <v>1.9230769230769232E-2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575</v>
      </c>
      <c r="Y432" s="546">
        <f t="shared" si="48"/>
        <v>575.52</v>
      </c>
      <c r="Z432" s="36">
        <f t="shared" si="49"/>
        <v>1.3036399999999999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614.20454545454538</v>
      </c>
      <c r="BN432" s="64">
        <f t="shared" si="51"/>
        <v>614.75999999999988</v>
      </c>
      <c r="BO432" s="64">
        <f t="shared" si="52"/>
        <v>1.0471299533799534</v>
      </c>
      <c r="BP432" s="64">
        <f t="shared" si="53"/>
        <v>1.0480769230769229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400</v>
      </c>
      <c r="Y435" s="546">
        <f t="shared" si="48"/>
        <v>401.28000000000003</v>
      </c>
      <c r="Z435" s="36">
        <f t="shared" si="49"/>
        <v>0.90895999999999999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427.27272727272725</v>
      </c>
      <c r="BN435" s="64">
        <f t="shared" si="51"/>
        <v>428.64</v>
      </c>
      <c r="BO435" s="64">
        <f t="shared" si="52"/>
        <v>0.72843822843822836</v>
      </c>
      <c r="BP435" s="64">
        <f t="shared" si="53"/>
        <v>0.73076923076923084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188.44696969696969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189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2.26044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995</v>
      </c>
      <c r="Y443" s="547">
        <f>IFERROR(SUM(Y430:Y441),"0")</f>
        <v>997.92000000000007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265</v>
      </c>
      <c r="Y445" s="546">
        <f>IFERROR(IF(X445="",0,CEILING((X445/$H445),1)*$H445),"")</f>
        <v>269.28000000000003</v>
      </c>
      <c r="Z445" s="36">
        <f>IFERROR(IF(Y445=0,"",ROUNDUP(Y445/H445,0)*0.01196),"")</f>
        <v>0.60996000000000006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283.06818181818181</v>
      </c>
      <c r="BN445" s="64">
        <f>IFERROR(Y445*I445/H445,"0")</f>
        <v>287.64</v>
      </c>
      <c r="BO445" s="64">
        <f>IFERROR(1/J445*(X445/H445),"0")</f>
        <v>0.48259032634032634</v>
      </c>
      <c r="BP445" s="64">
        <f>IFERROR(1/J445*(Y445/H445),"0")</f>
        <v>0.49038461538461542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50.189393939393938</v>
      </c>
      <c r="Y448" s="547">
        <f>IFERROR(Y445/H445,"0")+IFERROR(Y446/H446,"0")+IFERROR(Y447/H447,"0")</f>
        <v>51</v>
      </c>
      <c r="Z448" s="547">
        <f>IFERROR(IF(Z445="",0,Z445),"0")+IFERROR(IF(Z446="",0,Z446),"0")+IFERROR(IF(Z447="",0,Z447),"0")</f>
        <v>0.60996000000000006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265</v>
      </c>
      <c r="Y449" s="547">
        <f>IFERROR(SUM(Y445:Y447),"0")</f>
        <v>269.28000000000003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70</v>
      </c>
      <c r="Y451" s="546">
        <f t="shared" ref="Y451:Y456" si="54">IFERROR(IF(X451="",0,CEILING((X451/$H451),1)*$H451),"")</f>
        <v>73.92</v>
      </c>
      <c r="Z451" s="36">
        <f>IFERROR(IF(Y451=0,"",ROUNDUP(Y451/H451,0)*0.01196),"")</f>
        <v>0.16744000000000001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74.772727272727266</v>
      </c>
      <c r="BN451" s="64">
        <f t="shared" ref="BN451:BN456" si="56">IFERROR(Y451*I451/H451,"0")</f>
        <v>78.959999999999994</v>
      </c>
      <c r="BO451" s="64">
        <f t="shared" ref="BO451:BO456" si="57">IFERROR(1/J451*(X451/H451),"0")</f>
        <v>0.12747668997668998</v>
      </c>
      <c r="BP451" s="64">
        <f t="shared" ref="BP451:BP456" si="58">IFERROR(1/J451*(Y451/H451),"0")</f>
        <v>0.13461538461538464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340</v>
      </c>
      <c r="Y452" s="546">
        <f t="shared" si="54"/>
        <v>343.2</v>
      </c>
      <c r="Z452" s="36">
        <f>IFERROR(IF(Y452=0,"",ROUNDUP(Y452/H452,0)*0.01196),"")</f>
        <v>0.77739999999999998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363.18181818181813</v>
      </c>
      <c r="BN452" s="64">
        <f t="shared" si="56"/>
        <v>366.59999999999997</v>
      </c>
      <c r="BO452" s="64">
        <f t="shared" si="57"/>
        <v>0.6191724941724942</v>
      </c>
      <c r="BP452" s="64">
        <f t="shared" si="58"/>
        <v>0.625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620</v>
      </c>
      <c r="Y453" s="546">
        <f t="shared" si="54"/>
        <v>623.04000000000008</v>
      </c>
      <c r="Z453" s="36">
        <f>IFERROR(IF(Y453=0,"",ROUNDUP(Y453/H453,0)*0.01196),"")</f>
        <v>1.4112800000000001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662.27272727272714</v>
      </c>
      <c r="BN453" s="64">
        <f t="shared" si="56"/>
        <v>665.52</v>
      </c>
      <c r="BO453" s="64">
        <f t="shared" si="57"/>
        <v>1.129079254079254</v>
      </c>
      <c r="BP453" s="64">
        <f t="shared" si="58"/>
        <v>1.1346153846153848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195.07575757575756</v>
      </c>
      <c r="Y457" s="547">
        <f>IFERROR(Y451/H451,"0")+IFERROR(Y452/H452,"0")+IFERROR(Y453/H453,"0")+IFERROR(Y454/H454,"0")+IFERROR(Y455/H455,"0")+IFERROR(Y456/H456,"0")</f>
        <v>197</v>
      </c>
      <c r="Z457" s="547">
        <f>IFERROR(IF(Z451="",0,Z451),"0")+IFERROR(IF(Z452="",0,Z452),"0")+IFERROR(IF(Z453="",0,Z453),"0")+IFERROR(IF(Z454="",0,Z454),"0")+IFERROR(IF(Z455="",0,Z455),"0")+IFERROR(IF(Z456="",0,Z456),"0")</f>
        <v>2.3561200000000002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1030</v>
      </c>
      <c r="Y458" s="547">
        <f>IFERROR(SUM(Y451:Y456),"0")</f>
        <v>1040.1600000000001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600</v>
      </c>
      <c r="Y482" s="546">
        <f>IFERROR(IF(X482="",0,CEILING((X482/$H482),1)*$H482),"")</f>
        <v>600.6</v>
      </c>
      <c r="Z482" s="36">
        <f>IFERROR(IF(Y482=0,"",ROUNDUP(Y482/H482,0)*0.00902),"")</f>
        <v>1.28986</v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638.57142857142856</v>
      </c>
      <c r="BN482" s="64">
        <f>IFERROR(Y482*I482/H482,"0")</f>
        <v>639.20999999999992</v>
      </c>
      <c r="BO482" s="64">
        <f>IFERROR(1/J482*(X482/H482),"0")</f>
        <v>1.0822510822510822</v>
      </c>
      <c r="BP482" s="64">
        <f>IFERROR(1/J482*(Y482/H482),"0")</f>
        <v>1.0833333333333333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142.85714285714286</v>
      </c>
      <c r="Y483" s="547">
        <f>IFERROR(Y481/H481,"0")+IFERROR(Y482/H482,"0")</f>
        <v>143</v>
      </c>
      <c r="Z483" s="547">
        <f>IFERROR(IF(Z481="",0,Z481),"0")+IFERROR(IF(Z482="",0,Z482),"0")</f>
        <v>1.28986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600</v>
      </c>
      <c r="Y484" s="547">
        <f>IFERROR(SUM(Y481:Y482),"0")</f>
        <v>600.6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17917.099999999999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18037.259999999998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18749.07310753136</v>
      </c>
      <c r="Y500" s="547">
        <f>IFERROR(SUM(BN22:BN496),"0")</f>
        <v>18875.661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29</v>
      </c>
      <c r="Y501" s="38">
        <f>ROUNDUP(SUM(BP22:BP496),0)</f>
        <v>29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19474.07310753136</v>
      </c>
      <c r="Y502" s="547">
        <f>GrossWeightTotalR+PalletQtyTotalR*25</f>
        <v>19600.661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2040.3256811090146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2056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33.095869999999998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2320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2790.7999999999997</v>
      </c>
      <c r="E509" s="46">
        <f>IFERROR(Y86*1,"0")+IFERROR(Y87*1,"0")+IFERROR(Y88*1,"0")+IFERROR(Y92*1,"0")+IFERROR(Y93*1,"0")+IFERROR(Y94*1,"0")+IFERROR(Y95*1,"0")</f>
        <v>696.59999999999991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1275.3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18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117.60000000000001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72.3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4.8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820.2</v>
      </c>
      <c r="S509" s="46">
        <f>IFERROR(Y334*1,"0")+IFERROR(Y335*1,"0")+IFERROR(Y336*1,"0")</f>
        <v>56.699999999999996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6345</v>
      </c>
      <c r="U509" s="46">
        <f>IFERROR(Y367*1,"0")+IFERROR(Y368*1,"0")+IFERROR(Y369*1,"0")+IFERROR(Y373*1,"0")+IFERROR(Y377*1,"0")+IFERROR(Y378*1,"0")+IFERROR(Y382*1,"0")</f>
        <v>585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27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2307.36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600.6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2025-10-15T09:17:54Z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