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824055-E95A-41F0-874B-9F24142A51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AB508" i="1" s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Y492" i="1" s="1"/>
  <c r="P489" i="1"/>
  <c r="X487" i="1"/>
  <c r="X486" i="1"/>
  <c r="BO485" i="1"/>
  <c r="BM485" i="1"/>
  <c r="Y485" i="1"/>
  <c r="Y486" i="1" s="1"/>
  <c r="P485" i="1"/>
  <c r="X483" i="1"/>
  <c r="X482" i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P475" i="1" s="1"/>
  <c r="BO474" i="1"/>
  <c r="BM474" i="1"/>
  <c r="Y474" i="1"/>
  <c r="P474" i="1"/>
  <c r="X472" i="1"/>
  <c r="X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BO431" i="1"/>
  <c r="BM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8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BP401" i="1" s="1"/>
  <c r="P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3" i="1"/>
  <c r="X382" i="1"/>
  <c r="BO381" i="1"/>
  <c r="BM381" i="1"/>
  <c r="Y381" i="1"/>
  <c r="Y382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BP357" i="1" s="1"/>
  <c r="P357" i="1"/>
  <c r="BO356" i="1"/>
  <c r="BM356" i="1"/>
  <c r="Y356" i="1"/>
  <c r="P356" i="1"/>
  <c r="X354" i="1"/>
  <c r="X353" i="1"/>
  <c r="BO352" i="1"/>
  <c r="BM352" i="1"/>
  <c r="Y352" i="1"/>
  <c r="BP352" i="1" s="1"/>
  <c r="P352" i="1"/>
  <c r="BO351" i="1"/>
  <c r="BM351" i="1"/>
  <c r="Y351" i="1"/>
  <c r="Y354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7" i="1"/>
  <c r="X336" i="1"/>
  <c r="BO335" i="1"/>
  <c r="BM335" i="1"/>
  <c r="Y335" i="1"/>
  <c r="BP335" i="1" s="1"/>
  <c r="P335" i="1"/>
  <c r="BO334" i="1"/>
  <c r="BM334" i="1"/>
  <c r="Y334" i="1"/>
  <c r="BP334" i="1" s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Y329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Y323" i="1" s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5" i="1" s="1"/>
  <c r="P240" i="1"/>
  <c r="X238" i="1"/>
  <c r="X237" i="1"/>
  <c r="BO236" i="1"/>
  <c r="BM236" i="1"/>
  <c r="Y236" i="1"/>
  <c r="Y238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P187" i="1"/>
  <c r="BO186" i="1"/>
  <c r="BM186" i="1"/>
  <c r="Y186" i="1"/>
  <c r="Z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J508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X499" i="1" l="1"/>
  <c r="X502" i="1"/>
  <c r="Z26" i="1"/>
  <c r="BN26" i="1"/>
  <c r="Z42" i="1"/>
  <c r="BN42" i="1"/>
  <c r="Z61" i="1"/>
  <c r="BN61" i="1"/>
  <c r="Z81" i="1"/>
  <c r="BN81" i="1"/>
  <c r="Z100" i="1"/>
  <c r="BN100" i="1"/>
  <c r="Z116" i="1"/>
  <c r="BN116" i="1"/>
  <c r="Z163" i="1"/>
  <c r="BN163" i="1"/>
  <c r="Z191" i="1"/>
  <c r="BN191" i="1"/>
  <c r="Z203" i="1"/>
  <c r="BN203" i="1"/>
  <c r="Z215" i="1"/>
  <c r="BN215" i="1"/>
  <c r="Z249" i="1"/>
  <c r="BN249" i="1"/>
  <c r="Z291" i="1"/>
  <c r="BN291" i="1"/>
  <c r="Z301" i="1"/>
  <c r="BN301" i="1"/>
  <c r="Z313" i="1"/>
  <c r="BN313" i="1"/>
  <c r="Z334" i="1"/>
  <c r="BN334" i="1"/>
  <c r="T508" i="1"/>
  <c r="Z352" i="1"/>
  <c r="BN352" i="1"/>
  <c r="Z368" i="1"/>
  <c r="BN368" i="1"/>
  <c r="Z392" i="1"/>
  <c r="BN392" i="1"/>
  <c r="Z411" i="1"/>
  <c r="BN411" i="1"/>
  <c r="Z439" i="1"/>
  <c r="BN439" i="1"/>
  <c r="Z455" i="1"/>
  <c r="BN455" i="1"/>
  <c r="Z469" i="1"/>
  <c r="BN469" i="1"/>
  <c r="Y478" i="1"/>
  <c r="Z476" i="1"/>
  <c r="BN476" i="1"/>
  <c r="Y137" i="1"/>
  <c r="BP135" i="1"/>
  <c r="BN135" i="1"/>
  <c r="Z135" i="1"/>
  <c r="BP161" i="1"/>
  <c r="BN161" i="1"/>
  <c r="Z161" i="1"/>
  <c r="BP187" i="1"/>
  <c r="BN187" i="1"/>
  <c r="Z187" i="1"/>
  <c r="Z188" i="1" s="1"/>
  <c r="BP197" i="1"/>
  <c r="BN197" i="1"/>
  <c r="Z197" i="1"/>
  <c r="BP209" i="1"/>
  <c r="BN209" i="1"/>
  <c r="Z209" i="1"/>
  <c r="BP227" i="1"/>
  <c r="BN227" i="1"/>
  <c r="Z227" i="1"/>
  <c r="BP244" i="1"/>
  <c r="BN244" i="1"/>
  <c r="Z24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9" i="1"/>
  <c r="Y278" i="1"/>
  <c r="BP277" i="1"/>
  <c r="BN277" i="1"/>
  <c r="Z277" i="1"/>
  <c r="Z278" i="1" s="1"/>
  <c r="Q508" i="1"/>
  <c r="Y283" i="1"/>
  <c r="BP282" i="1"/>
  <c r="BN282" i="1"/>
  <c r="Z282" i="1"/>
  <c r="Z283" i="1" s="1"/>
  <c r="BP287" i="1"/>
  <c r="BN287" i="1"/>
  <c r="Z287" i="1"/>
  <c r="B508" i="1"/>
  <c r="X500" i="1"/>
  <c r="X501" i="1" s="1"/>
  <c r="X498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Z55" i="1"/>
  <c r="BN55" i="1"/>
  <c r="Y63" i="1"/>
  <c r="Z67" i="1"/>
  <c r="BN67" i="1"/>
  <c r="Y77" i="1"/>
  <c r="Z75" i="1"/>
  <c r="BN75" i="1"/>
  <c r="Z86" i="1"/>
  <c r="BN86" i="1"/>
  <c r="Y97" i="1"/>
  <c r="Z95" i="1"/>
  <c r="BN95" i="1"/>
  <c r="Z102" i="1"/>
  <c r="BN102" i="1"/>
  <c r="Y110" i="1"/>
  <c r="Z114" i="1"/>
  <c r="BN114" i="1"/>
  <c r="Y122" i="1"/>
  <c r="Y121" i="1"/>
  <c r="BP120" i="1"/>
  <c r="BN120" i="1"/>
  <c r="Z120" i="1"/>
  <c r="Z121" i="1" s="1"/>
  <c r="BP125" i="1"/>
  <c r="BN125" i="1"/>
  <c r="Z125" i="1"/>
  <c r="BP147" i="1"/>
  <c r="BN147" i="1"/>
  <c r="Z147" i="1"/>
  <c r="BP165" i="1"/>
  <c r="BN165" i="1"/>
  <c r="Z165" i="1"/>
  <c r="Y200" i="1"/>
  <c r="BP193" i="1"/>
  <c r="BN193" i="1"/>
  <c r="Z193" i="1"/>
  <c r="BP205" i="1"/>
  <c r="BN205" i="1"/>
  <c r="Z205" i="1"/>
  <c r="BP220" i="1"/>
  <c r="BN220" i="1"/>
  <c r="Z220" i="1"/>
  <c r="BP228" i="1"/>
  <c r="BN228" i="1"/>
  <c r="Z228" i="1"/>
  <c r="BP251" i="1"/>
  <c r="BN251" i="1"/>
  <c r="Z251" i="1"/>
  <c r="BP261" i="1"/>
  <c r="BN261" i="1"/>
  <c r="Z261" i="1"/>
  <c r="Y269" i="1"/>
  <c r="BP295" i="1"/>
  <c r="BN295" i="1"/>
  <c r="Z295" i="1"/>
  <c r="Y311" i="1"/>
  <c r="BP305" i="1"/>
  <c r="BN305" i="1"/>
  <c r="Z305" i="1"/>
  <c r="BP315" i="1"/>
  <c r="BN315" i="1"/>
  <c r="Z315" i="1"/>
  <c r="BP342" i="1"/>
  <c r="BN342" i="1"/>
  <c r="Z342" i="1"/>
  <c r="Y358" i="1"/>
  <c r="BP356" i="1"/>
  <c r="BN356" i="1"/>
  <c r="Z356" i="1"/>
  <c r="Y374" i="1"/>
  <c r="Y373" i="1"/>
  <c r="BP372" i="1"/>
  <c r="BN372" i="1"/>
  <c r="Z372" i="1"/>
  <c r="Z373" i="1" s="1"/>
  <c r="Y378" i="1"/>
  <c r="BP376" i="1"/>
  <c r="BN376" i="1"/>
  <c r="Z376" i="1"/>
  <c r="BP394" i="1"/>
  <c r="BN394" i="1"/>
  <c r="Z394" i="1"/>
  <c r="BP413" i="1"/>
  <c r="BN413" i="1"/>
  <c r="Z413" i="1"/>
  <c r="BP432" i="1"/>
  <c r="BN432" i="1"/>
  <c r="Z432" i="1"/>
  <c r="BP445" i="1"/>
  <c r="BN445" i="1"/>
  <c r="Z445" i="1"/>
  <c r="Y463" i="1"/>
  <c r="BP459" i="1"/>
  <c r="BN459" i="1"/>
  <c r="Z459" i="1"/>
  <c r="Y482" i="1"/>
  <c r="BP480" i="1"/>
  <c r="BN480" i="1"/>
  <c r="Z480" i="1"/>
  <c r="H508" i="1"/>
  <c r="I508" i="1"/>
  <c r="Y167" i="1"/>
  <c r="Y173" i="1"/>
  <c r="Y199" i="1"/>
  <c r="Y229" i="1"/>
  <c r="BP289" i="1"/>
  <c r="BN289" i="1"/>
  <c r="Z289" i="1"/>
  <c r="BP299" i="1"/>
  <c r="BN299" i="1"/>
  <c r="Z299" i="1"/>
  <c r="BP309" i="1"/>
  <c r="BN309" i="1"/>
  <c r="Z309" i="1"/>
  <c r="BP327" i="1"/>
  <c r="BN327" i="1"/>
  <c r="Z327" i="1"/>
  <c r="BP346" i="1"/>
  <c r="BN346" i="1"/>
  <c r="Z346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Y402" i="1"/>
  <c r="BP400" i="1"/>
  <c r="BN400" i="1"/>
  <c r="Z400" i="1"/>
  <c r="Z402" i="1" s="1"/>
  <c r="BP431" i="1"/>
  <c r="BN431" i="1"/>
  <c r="Z431" i="1"/>
  <c r="BP437" i="1"/>
  <c r="BN437" i="1"/>
  <c r="Z437" i="1"/>
  <c r="BP453" i="1"/>
  <c r="BN453" i="1"/>
  <c r="Z453" i="1"/>
  <c r="Y471" i="1"/>
  <c r="BP467" i="1"/>
  <c r="BN467" i="1"/>
  <c r="Z467" i="1"/>
  <c r="Y317" i="1"/>
  <c r="S508" i="1"/>
  <c r="V508" i="1"/>
  <c r="W508" i="1"/>
  <c r="Y415" i="1"/>
  <c r="F9" i="1"/>
  <c r="J9" i="1"/>
  <c r="F10" i="1"/>
  <c r="Z22" i="1"/>
  <c r="Z23" i="1" s="1"/>
  <c r="BN22" i="1"/>
  <c r="BP22" i="1"/>
  <c r="Y23" i="1"/>
  <c r="Y31" i="1"/>
  <c r="Y43" i="1"/>
  <c r="Y58" i="1"/>
  <c r="Y64" i="1"/>
  <c r="Y70" i="1"/>
  <c r="Y78" i="1"/>
  <c r="Y82" i="1"/>
  <c r="Y89" i="1"/>
  <c r="Y96" i="1"/>
  <c r="Y105" i="1"/>
  <c r="Y111" i="1"/>
  <c r="Y117" i="1"/>
  <c r="Y128" i="1"/>
  <c r="Y132" i="1"/>
  <c r="Y138" i="1"/>
  <c r="Y144" i="1"/>
  <c r="Y150" i="1"/>
  <c r="Y156" i="1"/>
  <c r="Y168" i="1"/>
  <c r="Y174" i="1"/>
  <c r="Y178" i="1"/>
  <c r="Z182" i="1"/>
  <c r="BN182" i="1"/>
  <c r="Y183" i="1"/>
  <c r="BP194" i="1"/>
  <c r="BN194" i="1"/>
  <c r="Z194" i="1"/>
  <c r="BP198" i="1"/>
  <c r="BN198" i="1"/>
  <c r="Z198" i="1"/>
  <c r="Y212" i="1"/>
  <c r="Y211" i="1"/>
  <c r="BP202" i="1"/>
  <c r="BN202" i="1"/>
  <c r="Z202" i="1"/>
  <c r="H9" i="1"/>
  <c r="Y24" i="1"/>
  <c r="Z27" i="1"/>
  <c r="BN27" i="1"/>
  <c r="Z29" i="1"/>
  <c r="BN29" i="1"/>
  <c r="C508" i="1"/>
  <c r="Z41" i="1"/>
  <c r="Z43" i="1" s="1"/>
  <c r="BN41" i="1"/>
  <c r="Y44" i="1"/>
  <c r="D508" i="1"/>
  <c r="Z52" i="1"/>
  <c r="BN52" i="1"/>
  <c r="Z54" i="1"/>
  <c r="BN54" i="1"/>
  <c r="Z56" i="1"/>
  <c r="BN56" i="1"/>
  <c r="Y57" i="1"/>
  <c r="Z60" i="1"/>
  <c r="BN60" i="1"/>
  <c r="BP60" i="1"/>
  <c r="Z62" i="1"/>
  <c r="BN62" i="1"/>
  <c r="Z66" i="1"/>
  <c r="Z69" i="1" s="1"/>
  <c r="BN66" i="1"/>
  <c r="BP66" i="1"/>
  <c r="Z68" i="1"/>
  <c r="BN68" i="1"/>
  <c r="Z72" i="1"/>
  <c r="BN72" i="1"/>
  <c r="BP72" i="1"/>
  <c r="Z74" i="1"/>
  <c r="BN74" i="1"/>
  <c r="Z76" i="1"/>
  <c r="BN76" i="1"/>
  <c r="Z80" i="1"/>
  <c r="Z82" i="1" s="1"/>
  <c r="BN80" i="1"/>
  <c r="BP80" i="1"/>
  <c r="E508" i="1"/>
  <c r="Z87" i="1"/>
  <c r="Z89" i="1" s="1"/>
  <c r="BN87" i="1"/>
  <c r="Y90" i="1"/>
  <c r="Z92" i="1"/>
  <c r="BN92" i="1"/>
  <c r="BP92" i="1"/>
  <c r="Z94" i="1"/>
  <c r="BN94" i="1"/>
  <c r="F508" i="1"/>
  <c r="Z101" i="1"/>
  <c r="BN101" i="1"/>
  <c r="Z103" i="1"/>
  <c r="BN103" i="1"/>
  <c r="Y104" i="1"/>
  <c r="Z107" i="1"/>
  <c r="Z110" i="1" s="1"/>
  <c r="BN107" i="1"/>
  <c r="BP107" i="1"/>
  <c r="Z109" i="1"/>
  <c r="BN109" i="1"/>
  <c r="Z113" i="1"/>
  <c r="BN113" i="1"/>
  <c r="BP113" i="1"/>
  <c r="Z115" i="1"/>
  <c r="BN115" i="1"/>
  <c r="G508" i="1"/>
  <c r="Z126" i="1"/>
  <c r="BN126" i="1"/>
  <c r="Y127" i="1"/>
  <c r="Z130" i="1"/>
  <c r="Z132" i="1" s="1"/>
  <c r="BN130" i="1"/>
  <c r="BP130" i="1"/>
  <c r="Z136" i="1"/>
  <c r="BN136" i="1"/>
  <c r="Z141" i="1"/>
  <c r="BN141" i="1"/>
  <c r="BP141" i="1"/>
  <c r="Z142" i="1"/>
  <c r="BN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BN181" i="1"/>
  <c r="BP181" i="1"/>
  <c r="Y184" i="1"/>
  <c r="Y189" i="1"/>
  <c r="BP186" i="1"/>
  <c r="BN186" i="1"/>
  <c r="Y188" i="1"/>
  <c r="BP192" i="1"/>
  <c r="BN192" i="1"/>
  <c r="Z192" i="1"/>
  <c r="BP196" i="1"/>
  <c r="BN196" i="1"/>
  <c r="Z196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Y217" i="1"/>
  <c r="K508" i="1"/>
  <c r="Z221" i="1"/>
  <c r="BN221" i="1"/>
  <c r="BP221" i="1"/>
  <c r="Z223" i="1"/>
  <c r="BN223" i="1"/>
  <c r="Z224" i="1"/>
  <c r="BN224" i="1"/>
  <c r="Z226" i="1"/>
  <c r="BN226" i="1"/>
  <c r="Y230" i="1"/>
  <c r="Z236" i="1"/>
  <c r="Z237" i="1" s="1"/>
  <c r="BN236" i="1"/>
  <c r="BP236" i="1"/>
  <c r="Y237" i="1"/>
  <c r="Z240" i="1"/>
  <c r="BN240" i="1"/>
  <c r="BP240" i="1"/>
  <c r="Z241" i="1"/>
  <c r="BN241" i="1"/>
  <c r="Z243" i="1"/>
  <c r="BN243" i="1"/>
  <c r="Y246" i="1"/>
  <c r="L508" i="1"/>
  <c r="Y254" i="1"/>
  <c r="Z250" i="1"/>
  <c r="BN250" i="1"/>
  <c r="Z252" i="1"/>
  <c r="BN252" i="1"/>
  <c r="BP253" i="1"/>
  <c r="BN253" i="1"/>
  <c r="Z253" i="1"/>
  <c r="Y255" i="1"/>
  <c r="M508" i="1"/>
  <c r="Y263" i="1"/>
  <c r="BP258" i="1"/>
  <c r="BN258" i="1"/>
  <c r="Z258" i="1"/>
  <c r="Y262" i="1"/>
  <c r="BP267" i="1"/>
  <c r="BN267" i="1"/>
  <c r="Z267" i="1"/>
  <c r="Z269" i="1" s="1"/>
  <c r="BP290" i="1"/>
  <c r="BN290" i="1"/>
  <c r="Z290" i="1"/>
  <c r="Y303" i="1"/>
  <c r="BP259" i="1"/>
  <c r="BN259" i="1"/>
  <c r="Z259" i="1"/>
  <c r="Z292" i="1"/>
  <c r="BP288" i="1"/>
  <c r="BN288" i="1"/>
  <c r="Z288" i="1"/>
  <c r="Y292" i="1"/>
  <c r="BP296" i="1"/>
  <c r="BN296" i="1"/>
  <c r="Z296" i="1"/>
  <c r="Y302" i="1"/>
  <c r="Y310" i="1"/>
  <c r="Y316" i="1"/>
  <c r="Y324" i="1"/>
  <c r="Y330" i="1"/>
  <c r="Y337" i="1"/>
  <c r="Y349" i="1"/>
  <c r="Y353" i="1"/>
  <c r="Y359" i="1"/>
  <c r="Y369" i="1"/>
  <c r="Y379" i="1"/>
  <c r="Y383" i="1"/>
  <c r="Y397" i="1"/>
  <c r="Y403" i="1"/>
  <c r="Y408" i="1"/>
  <c r="Y414" i="1"/>
  <c r="BP436" i="1"/>
  <c r="BN436" i="1"/>
  <c r="Z436" i="1"/>
  <c r="BP440" i="1"/>
  <c r="BN440" i="1"/>
  <c r="Z440" i="1"/>
  <c r="Y442" i="1"/>
  <c r="Y447" i="1"/>
  <c r="BP444" i="1"/>
  <c r="BN444" i="1"/>
  <c r="Z444" i="1"/>
  <c r="O508" i="1"/>
  <c r="Y270" i="1"/>
  <c r="Y275" i="1"/>
  <c r="Y284" i="1"/>
  <c r="R508" i="1"/>
  <c r="Y293" i="1"/>
  <c r="Z298" i="1"/>
  <c r="BN298" i="1"/>
  <c r="Z300" i="1"/>
  <c r="BN300" i="1"/>
  <c r="Z306" i="1"/>
  <c r="BN306" i="1"/>
  <c r="Z308" i="1"/>
  <c r="BN308" i="1"/>
  <c r="Z314" i="1"/>
  <c r="BN314" i="1"/>
  <c r="Z319" i="1"/>
  <c r="BN319" i="1"/>
  <c r="BP319" i="1"/>
  <c r="Z320" i="1"/>
  <c r="BN320" i="1"/>
  <c r="Z322" i="1"/>
  <c r="BN322" i="1"/>
  <c r="Z326" i="1"/>
  <c r="BN326" i="1"/>
  <c r="BP326" i="1"/>
  <c r="Z328" i="1"/>
  <c r="BN328" i="1"/>
  <c r="Z333" i="1"/>
  <c r="BN333" i="1"/>
  <c r="BP333" i="1"/>
  <c r="Z335" i="1"/>
  <c r="BN335" i="1"/>
  <c r="Y336" i="1"/>
  <c r="Z341" i="1"/>
  <c r="BN341" i="1"/>
  <c r="BP341" i="1"/>
  <c r="Z343" i="1"/>
  <c r="BN343" i="1"/>
  <c r="Z345" i="1"/>
  <c r="BN345" i="1"/>
  <c r="Z347" i="1"/>
  <c r="BN347" i="1"/>
  <c r="Y348" i="1"/>
  <c r="Z351" i="1"/>
  <c r="BN351" i="1"/>
  <c r="BP351" i="1"/>
  <c r="Z357" i="1"/>
  <c r="Z358" i="1" s="1"/>
  <c r="BN357" i="1"/>
  <c r="U508" i="1"/>
  <c r="Z367" i="1"/>
  <c r="BN367" i="1"/>
  <c r="Y370" i="1"/>
  <c r="Z377" i="1"/>
  <c r="BN377" i="1"/>
  <c r="Z381" i="1"/>
  <c r="Z382" i="1" s="1"/>
  <c r="BN381" i="1"/>
  <c r="BP381" i="1"/>
  <c r="Z387" i="1"/>
  <c r="BN387" i="1"/>
  <c r="BP387" i="1"/>
  <c r="Z389" i="1"/>
  <c r="BN389" i="1"/>
  <c r="Z391" i="1"/>
  <c r="BN391" i="1"/>
  <c r="Z393" i="1"/>
  <c r="BN393" i="1"/>
  <c r="Z395" i="1"/>
  <c r="BN395" i="1"/>
  <c r="Y398" i="1"/>
  <c r="Z401" i="1"/>
  <c r="BN401" i="1"/>
  <c r="Z406" i="1"/>
  <c r="Z407" i="1" s="1"/>
  <c r="BN406" i="1"/>
  <c r="BP406" i="1"/>
  <c r="Y407" i="1"/>
  <c r="Z410" i="1"/>
  <c r="BN410" i="1"/>
  <c r="BP410" i="1"/>
  <c r="Z412" i="1"/>
  <c r="BN412" i="1"/>
  <c r="Y420" i="1"/>
  <c r="Y425" i="1"/>
  <c r="Z508" i="1"/>
  <c r="Y441" i="1"/>
  <c r="Z430" i="1"/>
  <c r="BN430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Y462" i="1"/>
  <c r="Y472" i="1"/>
  <c r="Y477" i="1"/>
  <c r="Y483" i="1"/>
  <c r="Y487" i="1"/>
  <c r="Y491" i="1"/>
  <c r="Y497" i="1"/>
  <c r="AA508" i="1"/>
  <c r="Z452" i="1"/>
  <c r="BN452" i="1"/>
  <c r="Z454" i="1"/>
  <c r="BN454" i="1"/>
  <c r="Z460" i="1"/>
  <c r="BN460" i="1"/>
  <c r="Z468" i="1"/>
  <c r="BN468" i="1"/>
  <c r="Z470" i="1"/>
  <c r="BN470" i="1"/>
  <c r="Z474" i="1"/>
  <c r="BN474" i="1"/>
  <c r="BP474" i="1"/>
  <c r="Z475" i="1"/>
  <c r="BN475" i="1"/>
  <c r="Z481" i="1"/>
  <c r="BN481" i="1"/>
  <c r="Z485" i="1"/>
  <c r="Z486" i="1" s="1"/>
  <c r="BN485" i="1"/>
  <c r="BP485" i="1"/>
  <c r="Z489" i="1"/>
  <c r="Z491" i="1" s="1"/>
  <c r="BN489" i="1"/>
  <c r="BP489" i="1"/>
  <c r="Z495" i="1"/>
  <c r="Z496" i="1" s="1"/>
  <c r="BN495" i="1"/>
  <c r="BP495" i="1"/>
  <c r="Y496" i="1"/>
  <c r="Z462" i="1" l="1"/>
  <c r="Z369" i="1"/>
  <c r="Z353" i="1"/>
  <c r="Z316" i="1"/>
  <c r="Z310" i="1"/>
  <c r="Z137" i="1"/>
  <c r="Z471" i="1"/>
  <c r="Z254" i="1"/>
  <c r="Z57" i="1"/>
  <c r="Z482" i="1"/>
  <c r="Z456" i="1"/>
  <c r="Z441" i="1"/>
  <c r="Z378" i="1"/>
  <c r="Z329" i="1"/>
  <c r="Z447" i="1"/>
  <c r="Z302" i="1"/>
  <c r="Z229" i="1"/>
  <c r="Z199" i="1"/>
  <c r="Z127" i="1"/>
  <c r="Z104" i="1"/>
  <c r="Z31" i="1"/>
  <c r="Z477" i="1"/>
  <c r="Z414" i="1"/>
  <c r="Z397" i="1"/>
  <c r="Z348" i="1"/>
  <c r="Z336" i="1"/>
  <c r="Z323" i="1"/>
  <c r="Z262" i="1"/>
  <c r="Z245" i="1"/>
  <c r="Z183" i="1"/>
  <c r="Z173" i="1"/>
  <c r="Z149" i="1"/>
  <c r="Z143" i="1"/>
  <c r="Z117" i="1"/>
  <c r="Z96" i="1"/>
  <c r="Z77" i="1"/>
  <c r="Z63" i="1"/>
  <c r="Z211" i="1"/>
  <c r="Y500" i="1"/>
  <c r="Z503" i="1"/>
  <c r="Y498" i="1"/>
  <c r="Y502" i="1"/>
  <c r="Y499" i="1"/>
  <c r="Y501" i="1" s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<sst xmlns="http://schemas.openxmlformats.org/spreadsheetml/2006/main" count="2189" uniqueCount="797">
  <si>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</si>
  <si>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</si>
  <si>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</si>
  <si>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</si>
  <si>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</si>
  <si>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</si>
  <si>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</si>
  <si>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</si>
  <si>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</si>
  <si>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</si>
  <si>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</si>
  <si>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</si>
  <si>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</si>
  <si>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</si>
  <si>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</si>
  <si>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</si>
  <si>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</si>
  <si>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</si>
  <si>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</si>
  <si>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</si>
  <si>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</si>
  <si>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</si>
  <si>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</si>
  <si>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</si>
  <si>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</si>
  <si>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</si>
  <si>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</si>
  <si>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</si>
  <si>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</si>
  <si>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</si>
  <si>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</si>
  <si>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</si>
  <si>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</si>
  <si>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</si>
  <si>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</si>
  <si>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</si>
  <si>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</si>
  <si>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</si>
  <si>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</si>
  <si>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</si>
  <si>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</si>
  <si>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</si>
  <si>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</si>
  <si>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</si>
  <si>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</si>
  <si>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</si>
  <si>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</si>
  <si>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</si>
  <si>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</si>
  <si>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</si>
  <si>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</si>
  <si>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</si>
  <si>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</si>
  <si>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</si>
  <si>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</si>
  <si>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</si>
  <si>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</si>
  <si>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</si>
  <si>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</si>
  <si>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</si>
  <si>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</si>
  <si>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</si>
  <si>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</si>
  <si>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</si>
  <si>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</si>
  <si>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</si>
  <si>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</si>
  <si>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</si>
  <si>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</si>
  <si>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</si>
  <si>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</si>
  <si>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</si>
  <si>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</si>
  <si>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</si>
  <si>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</si>
  <si>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</si>
  <si>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</si>
  <si>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</si>
  <si>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</si>
  <si>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</si>
  <si>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</si>
  <si>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</si>
  <si>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</si>
  <si>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</si>
  <si>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</si>
  <si>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</si>
  <si>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</si>
  <si>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</si>
  <si>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</si>
  <si>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</si>
  <si>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</si>
  <si>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</si>
  <si>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</si>
  <si>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</si>
  <si>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</si>
  <si>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</si>
  <si>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</si>
  <si>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</si>
  <si>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</si>
  <si>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</si>
  <si>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</si>
  <si>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</si>
  <si>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</si>
  <si>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</si>
  <si>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</si>
  <si>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</si>
  <si>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</si>
  <si>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</si>
  <si>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</si>
  <si>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</si>
  <si>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</si>
  <si>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</si>
  <si>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</si>
  <si>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</si>
  <si>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</si>
  <si>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</si>
  <si>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</si>
  <si>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</si>
  <si>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</si>
  <si>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</si>
  <si>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</si>
  <si>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</si>
  <si>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</si>
  <si>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</si>
  <si>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</si>
  <si>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</si>
  <si>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</si>
  <si>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</si>
  <si>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</si>
  <si>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</si>
  <si>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</si>
  <si>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</si>
  <si>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</si>
  <si>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</si>
  <si>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</si>
  <si>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</si>
  <si>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</si>
  <si>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</si>
  <si>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</si>
  <si>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</si>
  <si>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</si>
  <si>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</si>
  <si>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</si>
  <si>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</si>
  <si>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</si>
  <si>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</si>
  <si>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</si>
  <si>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</si>
  <si>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</si>
  <si>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</si>
  <si>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</si>
  <si>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</si>
  <si>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</si>
  <si>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</si>
  <si>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</si>
  <si>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</si>
  <si>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</si>
  <si>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</si>
  <si>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</si>
  <si>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</si>
  <si>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</si>
  <si>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</si>
  <si>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</si>
  <si>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</si>
  <si>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</si>
  <si>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</si>
  <si>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</si>
  <si>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</si>
  <si>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</si>
  <si>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</si>
  <si>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</si>
  <si>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</si>
  <si>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</si>
  <si>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</si>
  <si>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</si>
  <si>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</si>
  <si>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</si>
  <si>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</si>
  <si>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</si>
  <si>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</si>
  <si>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</si>
  <si>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</si>
  <si>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</si>
  <si>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</si>
  <si>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</si>
  <si>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</si>
  <si>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</si>
  <si>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</si>
  <si>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</si>
  <si>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</si>
  <si>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</si>
  <si>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</si>
  <si>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</si>
  <si>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</si>
  <si>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</si>
  <si>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</si>
  <si>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</si>
  <si>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</si>
  <si>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</si>
  <si>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</si>
  <si>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</si>
  <si>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</si>
  <si>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</si>
  <si>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</si>
  <si>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</si>
  <si>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</si>
  <si>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</si>
  <si>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</si>
  <si>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</si>
  <si>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</si>
  <si>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</si>
  <si>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</si>
  <si>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</si>
  <si>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</si>
  <si>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</si>
  <si>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</si>
  <si>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</si>
  <si>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</si>
  <si>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</si>
  <si>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</si>
  <si>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</si>
  <si>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</si>
  <si>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</si>
  <si>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</si>
  <si>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</si>
  <si>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</si>
  <si>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</si>
  <si>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</si>
  <si>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</si>
  <si>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</si>
  <si>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</si>
  <si>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</si>
  <si>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</si>
  <si>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</si>
  <si>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</si>
  <si>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</si>
  <si>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</si>
  <si>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</si>
  <si>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</si>
  <si>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</si>
  <si>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</si>
  <si>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</si>
  <si>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</si>
  <si>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</si>
  <si>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</si>
  <si>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</si>
  <si>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</si>
  <si>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</si>
  <si>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</si>
  <si>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</si>
  <si>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</si>
  <si>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</si>
  <si>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</si>
  <si>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</si>
  <si>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</si>
  <si>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</si>
  <si>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</si>
  <si>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</si>
  <si>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</si>
  <si>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</si>
  <si>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</si>
  <si>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</si>
  <si>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</si>
  <si>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</si>
  <si>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</si>
  <si>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</si>
  <si>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</si>
  <si>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</si>
  <si>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</si>
  <si>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</si>
  <si>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</si>
  <si>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</si>
  <si>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</si>
  <si>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</si>
  <si>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</si>
  <si>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</si>
  <si>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</si>
  <si>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</si>
  <si>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</si>
  <si>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</si>
  <si>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</si>
  <si>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</si>
  <si>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</si>
  <si>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</si>
  <si>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</si>
  <si>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</si>
  <si>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</si>
  <si>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</si>
  <si>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</si>
  <si>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</si>
  <si>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</si>
  <si>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</si>
  <si>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</si>
  <si>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</si>
  <si>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</si>
  <si>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</si>
  <si>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</si>
  <si>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</si>
  <si>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</si>
  <si>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</si>
  <si>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</si>
  <si>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</si>
  <si>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</si>
  <si>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</si>
  <si>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</si>
  <si>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</si>
  <si>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</si>
  <si>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</si>
  <si>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</si>
  <si>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</si>
  <si>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</si>
  <si>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</si>
  <si>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</si>
  <si>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</si>
  <si>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</si>
  <si>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</si>
  <si>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</si>
  <si>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</si>
  <si>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</si>
  <si>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</si>
  <si>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</si>
  <si>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</si>
  <si>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</si>
  <si>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</si>
  <si>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</si>
  <si>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</si>
  <si>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</si>
  <si>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</si>
  <si>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</si>
  <si>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</si>
  <si>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</si>
  <si>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</si>
  <si>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</si>
  <si>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</si>
  <si>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</si>
  <si>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</si>
  <si>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</si>
  <si>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</si>
  <si>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</si>
  <si>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</si>
  <si>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</si>
  <si>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</si>
  <si>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</si>
  <si>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</si>
  <si>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</si>
  <si>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</si>
  <si>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</si>
  <si>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</si>
  <si>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</si>
  <si>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</si>
  <si>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</si>
  <si>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</si>
  <si>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</si>
  <si>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</si>
  <si>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</si>
  <si>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</si>
  <si>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</si>
  <si>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</si>
  <si>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</si>
  <si>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</si>
  <si>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</si>
  <si>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</si>
  <si>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</si>
  <si>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</si>
  <si>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</si>
  <si>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</si>
  <si>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</si>
  <si>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</si>
  <si>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</si>
  <si>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</si>
  <si>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</si>
  <si>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</si>
  <si>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</si>
  <si>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</si>
  <si>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</si>
  <si>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</si>
  <si>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</si>
  <si>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</si>
  <si>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</si>
  <si>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</si>
  <si>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</si>
  <si>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</si>
  <si>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</si>
  <si>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</si>
  <si>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</si>
  <si>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</si>
  <si>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</si>
  <si>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</si>
  <si>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</si>
  <si>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</si>
  <si>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</si>
  <si>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</si>
  <si>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</si>
  <si>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</si>
  <si>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</si>
  <si>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</si>
  <si>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</si>
  <si>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</si>
  <si>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</si>
  <si>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</si>
  <si>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</si>
  <si>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</si>
  <si>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</si>
  <si>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</si>
  <si>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</si>
  <si>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</si>
  <si>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</si>
  <si>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</si>
  <si>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</si>
  <si>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</si>
  <si>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</si>
  <si>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</si>
  <si>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</si>
  <si>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</si>
  <si>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</si>
  <si>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</si>
  <si>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</si>
  <si>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</si>
  <si>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</si>
  <si>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</si>
  <si>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</si>
  <si>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</si>
  <si>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</si>
  <si>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</si>
  <si>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</si>
  <si>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</si>
  <si>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</si>
  <si>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</si>
  <si>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</si>
  <si>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</si>
  <si>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</si>
  <si>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</si>
  <si>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</si>
  <si>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</si>
  <si>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</si>
  <si>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</si>
  <si>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</si>
  <si>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</si>
  <si>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</si>
  <si>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</si>
  <si>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</si>
  <si>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</si>
  <si>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</si>
  <si>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</si>
  <si>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</si>
  <si>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</si>
  <si>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</si>
  <si>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</si>
  <si>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</si>
  <si>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</si>
  <si>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</si>
  <si>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</si>
  <si>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</si>
  <si>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</si>
  <si>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</si>
  <si>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</si>
  <si>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</si>
  <si>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</si>
  <si>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</si>
  <si>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</si>
  <si>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</si>
  <si>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</si>
  <si>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</si>
  <si>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</si>
  <si>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</si>
  <si>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</si>
  <si>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</si>
  <si>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</si>
  <si>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</si>
  <si>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</si>
  <si>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</si>
  <si>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</si>
  <si>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</si>
  <si>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</si>
  <si>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</si>
  <si>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</si>
  <si>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</si>
  <si>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</si>
  <si>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</si>
  <si>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</si>
  <si>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</si>
  <si>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</si>
  <si>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</si>
  <si>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</si>
  <si>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</si>
  <si>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</si>
  <si>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</si>
  <si>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</si>
  <si>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</si>
  <si>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</si>
  <si>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</si>
  <si>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</si>
  <si>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</si>
  <si>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</si>
  <si>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</si>
  <si>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</si>
  <si>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</si>
  <si>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</si>
  <si>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</si>
  <si>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</si>
  <si>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</si>
  <si>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</si>
  <si>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</si>
  <si>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</si>
  <si>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</si>
  <si>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</si>
  <si>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</si>
  <si>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</si>
  <si>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</si>
  <si>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</si>
  <si>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</si>
  <si>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</si>
  <si>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</si>
  <si>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</si>
  <si>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</si>
  <si>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</si>
  <si>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</si>
  <si>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</si>
  <si>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</si>
  <si>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</si>
  <si>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</si>
  <si>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</si>
  <si>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</si>
  <si>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</si>
  <si>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</si>
  <si>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</si>
  <si>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</si>
  <si>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</si>
  <si>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</si>
  <si>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</si>
  <si>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</si>
  <si>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</si>
  <si>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</si>
  <si>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</si>
  <si>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</si>
  <si>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</si>
  <si>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</si>
  <si>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</si>
  <si>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</si>
  <si>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</si>
  <si>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</si>
  <si>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</si>
  <si>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</si>
  <si>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</si>
  <si>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</si>
  <si>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</si>
  <si>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</si>
  <si>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</si>
  <si>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</si>
  <si>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</si>
  <si>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</si>
  <si>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</si>
  <si>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</si>
  <si>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</si>
  <si>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</si>
  <si>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</si>
  <si>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</si>
  <si>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</si>
  <si>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</si>
  <si>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</si>
  <si>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</si>
  <si>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</si>
  <si>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</si>
  <si>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</si>
  <si>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</si>
  <si>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</si>
  <si>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</si>
  <si>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</si>
  <si>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</si>
  <si>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</si>
  <si>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</si>
  <si>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</si>
  <si>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</si>
  <si>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</si>
  <si>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</si>
  <si>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</si>
  <si>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</si>
  <si>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</si>
  <si>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</si>
  <si>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</si>
  <si>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</si>
  <si>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</si>
  <si>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</si>
  <si>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</si>
  <si>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</si>
  <si>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</si>
  <si>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</si>
  <si>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</si>
  <si>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</si>
  <si>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</si>
  <si>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</si>
  <si>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</si>
  <si>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</si>
  <si>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</si>
  <si>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</si>
  <si>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</si>
  <si>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</si>
  <si>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</si>
  <si>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</si>
  <si>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</si>
  <si>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</si>
  <si>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</si>
  <si>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</si>
  <si>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</si>
  <si>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</si>
  <si>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</si>
  <si>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</si>
  <si>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</si>
  <si>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</si>
  <si>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</si>
  <si>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</si>
  <si>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</si>
  <si>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</si>
  <si>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</si>
  <si>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</si>
  <si>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</si>
  <si>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</si>
  <si>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</si>
  <si>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</si>
  <si>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</si>
  <si>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</si>
  <si>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</si>
  <si>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</si>
  <si>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</si>
  <si>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</si>
  <si>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</si>
  <si>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</si>
  <si>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</si>
  <si>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</si>
  <si>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</si>
  <si>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</si>
  <si>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</si>
  <si>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</si>
  <si>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</si>
  <si>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</si>
  <si>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</si>
  <si>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</si>
  <si>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</si>
  <si>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</si>
  <si>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</si>
  <si>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</si>
  <si>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</si>
  <si>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</si>
  <si>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</si>
  <si>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</si>
  <si>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</si>
  <si>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</si>
  <si>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</si>
  <si>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</si>
  <si>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</si>
  <si>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</si>
  <si>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</si>
  <si>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</si>
  <si>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</si>
  <si>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</si>
  <si>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</si>
  <si>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</si>
  <si>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</si>
  <si>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</si>
  <si>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</si>
  <si>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</si>
  <si>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</si>
  <si>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</si>
  <si>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</si>
  <si>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</si>
  <si>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</si>
  <si>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</si>
  <si>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</si>
  <si>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</si>
  <si>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</si>
  <si>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</si>
  <si>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</si>
  <si>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</si>
  <si>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</si>
  <si>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</si>
  <si>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</si>
  <si>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</si>
  <si>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</si>
  <si>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</si>
  <si>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</si>
  <si>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</si>
  <si>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</si>
  <si>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</si>
  <si>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</si>
  <si>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</si>
  <si>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</si>
  <si>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</si>
  <si>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</si>
  <si>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</si>
  <si>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</si>
  <si>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</si>
  <si>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</si>
  <si>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</si>
  <si>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</si>
  <si>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</si>
  <si>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</si>
  <si>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</si>
  <si>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</si>
  <si>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</si>
  <si>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</si>
  <si>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</si>
  <si>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</si>
  <si>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</si>
  <si>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</si>
  <si>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</si>
  <si>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</si>
  <si>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</si>
  <si>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</si>
  <si>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</si>
  <si>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</si>
  <si>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</si>
  <si>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</si>
  <si>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</si>
  <si>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</si>
  <si>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</si>
  <si>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</si>
  <si>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</si>
  <si>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</si>
  <si>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</si>
  <si>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</si>
  <si>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</si>
  <si>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</si>
  <si>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</si>
  <si>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</si>
  <si>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</si>
  <si>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</si>
  <si>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</si>
  <si>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</si>
  <si>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</si>
  <si>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</si>
  <si>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</si>
  <si>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</si>
  <si>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</si>
  <si>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</si>
  <si>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</si>
  <si>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</si>
  <si>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</si>
  <si>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</si>
  <si>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</si>
  <si>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</si>
  <si>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</si>
  <si>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</si>
  <si>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</si>
  <si>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</si>
  <si>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</si>
  <si>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</si>
  <si>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</si>
  <si>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</si>
  <si>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</si>
  <si>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</si>
  <si>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</si>
  <si>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</si>
  <si>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</si>
  <si>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</si>
  <si>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</si>
  <si>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</si>
  <si>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</si>
  <si>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</si>
  <si>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</si>
  <si>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</si>
  <si>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</si>
  <si>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</si>
  <si>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</si>
  <si>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</si>
  <si>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</si>
  <si>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</si>
  <si>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</si>
  <si>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</si>
  <si>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</si>
  <si>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</si>
  <si>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</si>
  <si>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</si>
  <si>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</si>
  <si>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</si>
  <si>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</si>
  <si>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</si>
  <si>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</si>
  <si>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</si>
  <si>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</si>
  <si>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</si>
  <si>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</si>
  <si>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</si>
  <si>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</si>
  <si>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</si>
  <si>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</si>
  <si>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</si>
  <si>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</si>
  <si>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</si>
  <si>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</si>
  <si>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</si>
  <si>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</si>
  <si>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</si>
  <si>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</si>
  <si>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</si>
  <si>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</si>
  <si>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</si>
  <si>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16 европалет,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</si>
</sst>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45948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776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Суббота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6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0.5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132</v>
      </c>
      <c r="Y42" s="544">
        <f>IFERROR(IF(X42="",0,CEILING((X42/$H42),1)*$H42),"")</f>
        <v>133.20000000000002</v>
      </c>
      <c r="Z42" s="36">
        <f>IFERROR(IF(Y42=0,"",ROUNDUP(Y42/H42,0)*0.00902),"")</f>
        <v>0.32472000000000001</v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139.4918918918919</v>
      </c>
      <c r="BN42" s="64">
        <f>IFERROR(Y42*I42/H42,"0")</f>
        <v>140.76000000000002</v>
      </c>
      <c r="BO42" s="64">
        <f>IFERROR(1/J42*(X42/H42),"0")</f>
        <v>0.27027027027027029</v>
      </c>
      <c r="BP42" s="64">
        <f>IFERROR(1/J42*(Y42/H42),"0")</f>
        <v>0.27272727272727271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35.675675675675677</v>
      </c>
      <c r="Y43" s="545">
        <f>IFERROR(Y40/H40,"0")+IFERROR(Y41/H41,"0")+IFERROR(Y42/H42,"0")</f>
        <v>36</v>
      </c>
      <c r="Z43" s="545">
        <f>IFERROR(IF(Z40="",0,Z40),"0")+IFERROR(IF(Z41="",0,Z41),"0")+IFERROR(IF(Z42="",0,Z42),"0")</f>
        <v>0.32472000000000001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132</v>
      </c>
      <c r="Y44" s="545">
        <f>IFERROR(SUM(Y40:Y42),"0")</f>
        <v>133.20000000000002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100</v>
      </c>
      <c r="Y51" s="544">
        <f t="shared" ref="Y51:Y56" si="0">IFERROR(IF(X51="",0,CEILING((X51/$H51),1)*$H51),"")</f>
        <v>100.8</v>
      </c>
      <c r="Z51" s="36">
        <f>IFERROR(IF(Y51=0,"",ROUNDUP(Y51/H51,0)*0.01898),"")</f>
        <v>0.17082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103.88392857142858</v>
      </c>
      <c r="BN51" s="64">
        <f t="shared" ref="BN51:BN56" si="2">IFERROR(Y51*I51/H51,"0")</f>
        <v>104.715</v>
      </c>
      <c r="BO51" s="64">
        <f t="shared" ref="BO51:BO56" si="3">IFERROR(1/J51*(X51/H51),"0")</f>
        <v>0.13950892857142858</v>
      </c>
      <c r="BP51" s="64">
        <f t="shared" ref="BP51:BP56" si="4">IFERROR(1/J51*(Y51/H51),"0")</f>
        <v>0.140625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247</v>
      </c>
      <c r="Y52" s="544">
        <f t="shared" si="0"/>
        <v>248.4</v>
      </c>
      <c r="Z52" s="36">
        <f>IFERROR(IF(Y52=0,"",ROUNDUP(Y52/H52,0)*0.01898),"")</f>
        <v>0.43653999999999998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256.94861111111112</v>
      </c>
      <c r="BN52" s="64">
        <f t="shared" si="2"/>
        <v>258.40499999999997</v>
      </c>
      <c r="BO52" s="64">
        <f t="shared" si="3"/>
        <v>0.35734953703703703</v>
      </c>
      <c r="BP52" s="64">
        <f t="shared" si="4"/>
        <v>0.359375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31.798941798941797</v>
      </c>
      <c r="Y57" s="545">
        <f>IFERROR(Y51/H51,"0")+IFERROR(Y52/H52,"0")+IFERROR(Y53/H53,"0")+IFERROR(Y54/H54,"0")+IFERROR(Y55/H55,"0")+IFERROR(Y56/H56,"0")</f>
        <v>32</v>
      </c>
      <c r="Z57" s="545">
        <f>IFERROR(IF(Z51="",0,Z51),"0")+IFERROR(IF(Z52="",0,Z52),"0")+IFERROR(IF(Z53="",0,Z53),"0")+IFERROR(IF(Z54="",0,Z54),"0")+IFERROR(IF(Z55="",0,Z55),"0")+IFERROR(IF(Z56="",0,Z56),"0")</f>
        <v>0.60736000000000001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347</v>
      </c>
      <c r="Y58" s="545">
        <f>IFERROR(SUM(Y51:Y56),"0")</f>
        <v>349.2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255</v>
      </c>
      <c r="Y60" s="544">
        <f>IFERROR(IF(X60="",0,CEILING((X60/$H60),1)*$H60),"")</f>
        <v>259.20000000000005</v>
      </c>
      <c r="Z60" s="36">
        <f>IFERROR(IF(Y60=0,"",ROUNDUP(Y60/H60,0)*0.01898),"")</f>
        <v>0.45552000000000004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265.27083333333331</v>
      </c>
      <c r="BN60" s="64">
        <f>IFERROR(Y60*I60/H60,"0")</f>
        <v>269.64000000000004</v>
      </c>
      <c r="BO60" s="64">
        <f>IFERROR(1/J60*(X60/H60),"0")</f>
        <v>0.3689236111111111</v>
      </c>
      <c r="BP60" s="64">
        <f>IFERROR(1/J60*(Y60/H60),"0")</f>
        <v>0.37500000000000006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23.611111111111111</v>
      </c>
      <c r="Y63" s="545">
        <f>IFERROR(Y60/H60,"0")+IFERROR(Y61/H61,"0")+IFERROR(Y62/H62,"0")</f>
        <v>24.000000000000004</v>
      </c>
      <c r="Z63" s="545">
        <f>IFERROR(IF(Z60="",0,Z60),"0")+IFERROR(IF(Z61="",0,Z61),"0")+IFERROR(IF(Z62="",0,Z62),"0")</f>
        <v>0.45552000000000004</v>
      </c>
      <c r="AA63" s="546"/>
      <c r="AB63" s="546"/>
      <c r="AC63" s="546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255</v>
      </c>
      <c r="Y64" s="545">
        <f>IFERROR(SUM(Y60:Y62),"0")</f>
        <v>259.20000000000005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101</v>
      </c>
      <c r="Y73" s="544">
        <f>IFERROR(IF(X73="",0,CEILING((X73/$H73),1)*$H73),"")</f>
        <v>109.2</v>
      </c>
      <c r="Z73" s="36">
        <f>IFERROR(IF(Y73=0,"",ROUNDUP(Y73/H73,0)*0.01898),"")</f>
        <v>0.24674000000000001</v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106.23035714285714</v>
      </c>
      <c r="BN73" s="64">
        <f>IFERROR(Y73*I73/H73,"0")</f>
        <v>114.85500000000002</v>
      </c>
      <c r="BO73" s="64">
        <f>IFERROR(1/J73*(X73/H73),"0")</f>
        <v>0.18787202380952381</v>
      </c>
      <c r="BP73" s="64">
        <f>IFERROR(1/J73*(Y73/H73),"0")</f>
        <v>0.203125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12.023809523809524</v>
      </c>
      <c r="Y77" s="545">
        <f>IFERROR(Y72/H72,"0")+IFERROR(Y73/H73,"0")+IFERROR(Y74/H74,"0")+IFERROR(Y75/H75,"0")+IFERROR(Y76/H76,"0")</f>
        <v>13</v>
      </c>
      <c r="Z77" s="545">
        <f>IFERROR(IF(Z72="",0,Z72),"0")+IFERROR(IF(Z73="",0,Z73),"0")+IFERROR(IF(Z74="",0,Z74),"0")+IFERROR(IF(Z75="",0,Z75),"0")+IFERROR(IF(Z76="",0,Z76),"0")</f>
        <v>0.24674000000000001</v>
      </c>
      <c r="AA77" s="546"/>
      <c r="AB77" s="546"/>
      <c r="AC77" s="546"/>
    </row>
    <row r="78" spans="1:68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101</v>
      </c>
      <c r="Y78" s="545">
        <f>IFERROR(SUM(Y72:Y76),"0")</f>
        <v>109.2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85</v>
      </c>
      <c r="Y80" s="544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89.740384615384599</v>
      </c>
      <c r="BN80" s="64">
        <f>IFERROR(Y80*I80/H80,"0")</f>
        <v>90.58499999999998</v>
      </c>
      <c r="BO80" s="64">
        <f>IFERROR(1/J80*(X80/H80),"0")</f>
        <v>0.1702724358974359</v>
      </c>
      <c r="BP80" s="64">
        <f>IFERROR(1/J80*(Y80/H80),"0")</f>
        <v>0.171875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10.897435897435898</v>
      </c>
      <c r="Y82" s="545">
        <f>IFERROR(Y80/H80,"0")+IFERROR(Y81/H81,"0")</f>
        <v>11</v>
      </c>
      <c r="Z82" s="545">
        <f>IFERROR(IF(Z80="",0,Z80),"0")+IFERROR(IF(Z81="",0,Z81),"0")</f>
        <v>0.20877999999999999</v>
      </c>
      <c r="AA82" s="546"/>
      <c r="AB82" s="546"/>
      <c r="AC82" s="546"/>
    </row>
    <row r="83" spans="1:68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85</v>
      </c>
      <c r="Y83" s="545">
        <f>IFERROR(SUM(Y80:Y81),"0")</f>
        <v>85.8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58</v>
      </c>
      <c r="Y86" s="544">
        <f>IFERROR(IF(X86="",0,CEILING((X86/$H86),1)*$H86),"")</f>
        <v>64.800000000000011</v>
      </c>
      <c r="Z86" s="36">
        <f>IFERROR(IF(Y86=0,"",ROUNDUP(Y86/H86,0)*0.01898),"")</f>
        <v>0.11388000000000001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60.336111111111109</v>
      </c>
      <c r="BN86" s="64">
        <f>IFERROR(Y86*I86/H86,"0")</f>
        <v>67.410000000000011</v>
      </c>
      <c r="BO86" s="64">
        <f>IFERROR(1/J86*(X86/H86),"0")</f>
        <v>8.3912037037037035E-2</v>
      </c>
      <c r="BP86" s="64">
        <f>IFERROR(1/J86*(Y86/H86),"0")</f>
        <v>9.3750000000000014E-2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112</v>
      </c>
      <c r="Y88" s="544">
        <f>IFERROR(IF(X88="",0,CEILING((X88/$H88),1)*$H88),"")</f>
        <v>112.5</v>
      </c>
      <c r="Z88" s="36">
        <f>IFERROR(IF(Y88=0,"",ROUNDUP(Y88/H88,0)*0.00902),"")</f>
        <v>0.22550000000000001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117.22666666666666</v>
      </c>
      <c r="BN88" s="64">
        <f>IFERROR(Y88*I88/H88,"0")</f>
        <v>117.75</v>
      </c>
      <c r="BO88" s="64">
        <f>IFERROR(1/J88*(X88/H88),"0")</f>
        <v>0.18855218855218855</v>
      </c>
      <c r="BP88" s="64">
        <f>IFERROR(1/J88*(Y88/H88),"0")</f>
        <v>0.18939393939393939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30.25925925925926</v>
      </c>
      <c r="Y89" s="545">
        <f>IFERROR(Y86/H86,"0")+IFERROR(Y87/H87,"0")+IFERROR(Y88/H88,"0")</f>
        <v>31</v>
      </c>
      <c r="Z89" s="545">
        <f>IFERROR(IF(Z86="",0,Z86),"0")+IFERROR(IF(Z87="",0,Z87),"0")+IFERROR(IF(Z88="",0,Z88),"0")</f>
        <v>0.33938000000000001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170</v>
      </c>
      <c r="Y90" s="545">
        <f>IFERROR(SUM(Y86:Y88),"0")</f>
        <v>177.3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199</v>
      </c>
      <c r="Y92" s="544">
        <f>IFERROR(IF(X92="",0,CEILING((X92/$H92),1)*$H92),"")</f>
        <v>202.5</v>
      </c>
      <c r="Z92" s="36">
        <f>IFERROR(IF(Y92=0,"",ROUNDUP(Y92/H92,0)*0.01898),"")</f>
        <v>0.47450000000000003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211.75074074074075</v>
      </c>
      <c r="BN92" s="64">
        <f>IFERROR(Y92*I92/H92,"0")</f>
        <v>215.47499999999999</v>
      </c>
      <c r="BO92" s="64">
        <f>IFERROR(1/J92*(X92/H92),"0")</f>
        <v>0.38387345679012347</v>
      </c>
      <c r="BP92" s="64">
        <f>IFERROR(1/J92*(Y92/H92),"0")</f>
        <v>0.390625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239</v>
      </c>
      <c r="Y94" s="544">
        <f>IFERROR(IF(X94="",0,CEILING((X94/$H94),1)*$H94),"")</f>
        <v>240.3</v>
      </c>
      <c r="Z94" s="36">
        <f>IFERROR(IF(Y94=0,"",ROUNDUP(Y94/H94,0)*0.00651),"")</f>
        <v>0.57938999999999996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261.30666666666667</v>
      </c>
      <c r="BN94" s="64">
        <f>IFERROR(Y94*I94/H94,"0")</f>
        <v>262.72799999999995</v>
      </c>
      <c r="BO94" s="64">
        <f>IFERROR(1/J94*(X94/H94),"0")</f>
        <v>0.48636548636548643</v>
      </c>
      <c r="BP94" s="64">
        <f>IFERROR(1/J94*(Y94/H94),"0")</f>
        <v>0.48901098901098905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113.08641975308642</v>
      </c>
      <c r="Y96" s="545">
        <f>IFERROR(Y92/H92,"0")+IFERROR(Y93/H93,"0")+IFERROR(Y94/H94,"0")+IFERROR(Y95/H95,"0")</f>
        <v>114</v>
      </c>
      <c r="Z96" s="545">
        <f>IFERROR(IF(Z92="",0,Z92),"0")+IFERROR(IF(Z93="",0,Z93),"0")+IFERROR(IF(Z94="",0,Z94),"0")+IFERROR(IF(Z95="",0,Z95),"0")</f>
        <v>1.05389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438</v>
      </c>
      <c r="Y97" s="545">
        <f>IFERROR(SUM(Y92:Y95),"0")</f>
        <v>442.8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184</v>
      </c>
      <c r="Y100" s="544">
        <f>IFERROR(IF(X100="",0,CEILING((X100/$H100),1)*$H100),"")</f>
        <v>194.4</v>
      </c>
      <c r="Z100" s="36">
        <f>IFERROR(IF(Y100=0,"",ROUNDUP(Y100/H100,0)*0.01898),"")</f>
        <v>0.34164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191.41111111111107</v>
      </c>
      <c r="BN100" s="64">
        <f>IFERROR(Y100*I100/H100,"0")</f>
        <v>202.22999999999996</v>
      </c>
      <c r="BO100" s="64">
        <f>IFERROR(1/J100*(X100/H100),"0")</f>
        <v>0.26620370370370366</v>
      </c>
      <c r="BP100" s="64">
        <f>IFERROR(1/J100*(Y100/H100),"0")</f>
        <v>0.28125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21</v>
      </c>
      <c r="Y102" s="544">
        <f>IFERROR(IF(X102="",0,CEILING((X102/$H102),1)*$H102),"")</f>
        <v>22.5</v>
      </c>
      <c r="Z102" s="36">
        <f>IFERROR(IF(Y102=0,"",ROUNDUP(Y102/H102,0)*0.00902),"")</f>
        <v>4.5100000000000001E-2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21.98</v>
      </c>
      <c r="BN102" s="64">
        <f>IFERROR(Y102*I102/H102,"0")</f>
        <v>23.549999999999997</v>
      </c>
      <c r="BO102" s="64">
        <f>IFERROR(1/J102*(X102/H102),"0")</f>
        <v>3.5353535353535359E-2</v>
      </c>
      <c r="BP102" s="64">
        <f>IFERROR(1/J102*(Y102/H102),"0")</f>
        <v>3.787878787878788E-2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21.703703703703702</v>
      </c>
      <c r="Y104" s="545">
        <f>IFERROR(Y100/H100,"0")+IFERROR(Y101/H101,"0")+IFERROR(Y102/H102,"0")+IFERROR(Y103/H103,"0")</f>
        <v>23</v>
      </c>
      <c r="Z104" s="545">
        <f>IFERROR(IF(Z100="",0,Z100),"0")+IFERROR(IF(Z101="",0,Z101),"0")+IFERROR(IF(Z102="",0,Z102),"0")+IFERROR(IF(Z103="",0,Z103),"0")</f>
        <v>0.38673999999999997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205</v>
      </c>
      <c r="Y105" s="545">
        <f>IFERROR(SUM(Y100:Y103),"0")</f>
        <v>216.9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8</v>
      </c>
      <c r="Y109" s="544">
        <f>IFERROR(IF(X109="",0,CEILING((X109/$H109),1)*$H109),"")</f>
        <v>9.6</v>
      </c>
      <c r="Z109" s="36">
        <f>IFERROR(IF(Y109=0,"",ROUNDUP(Y109/H109,0)*0.00651),"")</f>
        <v>2.6040000000000001E-2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8.6000000000000014</v>
      </c>
      <c r="BN109" s="64">
        <f>IFERROR(Y109*I109/H109,"0")</f>
        <v>10.32</v>
      </c>
      <c r="BO109" s="64">
        <f>IFERROR(1/J109*(X109/H109),"0")</f>
        <v>1.8315018315018316E-2</v>
      </c>
      <c r="BP109" s="64">
        <f>IFERROR(1/J109*(Y109/H109),"0")</f>
        <v>2.197802197802198E-2</v>
      </c>
    </row>
    <row r="110" spans="1:68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3.3333333333333335</v>
      </c>
      <c r="Y110" s="545">
        <f>IFERROR(Y107/H107,"0")+IFERROR(Y108/H108,"0")+IFERROR(Y109/H109,"0")</f>
        <v>4</v>
      </c>
      <c r="Z110" s="545">
        <f>IFERROR(IF(Z107="",0,Z107),"0")+IFERROR(IF(Z108="",0,Z108),"0")+IFERROR(IF(Z109="",0,Z109),"0")</f>
        <v>2.6040000000000001E-2</v>
      </c>
      <c r="AA110" s="546"/>
      <c r="AB110" s="546"/>
      <c r="AC110" s="546"/>
    </row>
    <row r="111" spans="1:68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8</v>
      </c>
      <c r="Y111" s="545">
        <f>IFERROR(SUM(Y107:Y109),"0")</f>
        <v>9.6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hidden="1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114</v>
      </c>
      <c r="Y115" s="544">
        <f>IFERROR(IF(X115="",0,CEILING((X115/$H115),1)*$H115),"")</f>
        <v>116.10000000000001</v>
      </c>
      <c r="Z115" s="36">
        <f>IFERROR(IF(Y115=0,"",ROUNDUP(Y115/H115,0)*0.00651),"")</f>
        <v>0.27993000000000001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124.64</v>
      </c>
      <c r="BN115" s="64">
        <f>IFERROR(Y115*I115/H115,"0")</f>
        <v>126.93600000000001</v>
      </c>
      <c r="BO115" s="64">
        <f>IFERROR(1/J115*(X115/H115),"0")</f>
        <v>0.231990231990232</v>
      </c>
      <c r="BP115" s="64">
        <f>IFERROR(1/J115*(Y115/H115),"0")</f>
        <v>0.23626373626373628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42.222222222222221</v>
      </c>
      <c r="Y117" s="545">
        <f>IFERROR(Y113/H113,"0")+IFERROR(Y114/H114,"0")+IFERROR(Y115/H115,"0")+IFERROR(Y116/H116,"0")</f>
        <v>43</v>
      </c>
      <c r="Z117" s="545">
        <f>IFERROR(IF(Z113="",0,Z113),"0")+IFERROR(IF(Z114="",0,Z114),"0")+IFERROR(IF(Z115="",0,Z115),"0")+IFERROR(IF(Z116="",0,Z116),"0")</f>
        <v>0.27993000000000001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114</v>
      </c>
      <c r="Y118" s="545">
        <f>IFERROR(SUM(Y113:Y116),"0")</f>
        <v>116.10000000000001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83</v>
      </c>
      <c r="Y160" s="544">
        <f t="shared" si="5"/>
        <v>84</v>
      </c>
      <c r="Z160" s="36">
        <f>IFERROR(IF(Y160=0,"",ROUNDUP(Y160/H160,0)*0.00902),"")</f>
        <v>0.1804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87.15</v>
      </c>
      <c r="BN160" s="64">
        <f t="shared" si="7"/>
        <v>88.199999999999989</v>
      </c>
      <c r="BO160" s="64">
        <f t="shared" si="8"/>
        <v>0.14971139971139971</v>
      </c>
      <c r="BP160" s="64">
        <f t="shared" si="9"/>
        <v>0.15151515151515152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94</v>
      </c>
      <c r="Y161" s="544">
        <f t="shared" si="5"/>
        <v>94.5</v>
      </c>
      <c r="Z161" s="36">
        <f>IFERROR(IF(Y161=0,"",ROUNDUP(Y161/H161,0)*0.00502),"")</f>
        <v>0.22590000000000002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99.819047619047623</v>
      </c>
      <c r="BN161" s="64">
        <f t="shared" si="7"/>
        <v>100.35</v>
      </c>
      <c r="BO161" s="64">
        <f t="shared" si="8"/>
        <v>0.19129019129019129</v>
      </c>
      <c r="BP161" s="64">
        <f t="shared" si="9"/>
        <v>0.19230769230769232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74</v>
      </c>
      <c r="Y163" s="544">
        <f t="shared" si="5"/>
        <v>75.600000000000009</v>
      </c>
      <c r="Z163" s="36">
        <f>IFERROR(IF(Y163=0,"",ROUNDUP(Y163/H163,0)*0.00502),"")</f>
        <v>0.21084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79.344444444444434</v>
      </c>
      <c r="BN163" s="64">
        <f t="shared" si="7"/>
        <v>81.06</v>
      </c>
      <c r="BO163" s="64">
        <f t="shared" si="8"/>
        <v>0.17568850902184235</v>
      </c>
      <c r="BP163" s="64">
        <f t="shared" si="9"/>
        <v>0.17948717948717954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261</v>
      </c>
      <c r="Y164" s="544">
        <f t="shared" si="5"/>
        <v>262.5</v>
      </c>
      <c r="Z164" s="36">
        <f>IFERROR(IF(Y164=0,"",ROUNDUP(Y164/H164,0)*0.00502),"")</f>
        <v>0.62750000000000006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273.42857142857144</v>
      </c>
      <c r="BN164" s="64">
        <f t="shared" si="7"/>
        <v>275</v>
      </c>
      <c r="BO164" s="64">
        <f t="shared" si="8"/>
        <v>0.53113553113553114</v>
      </c>
      <c r="BP164" s="64">
        <f t="shared" si="9"/>
        <v>0.53418803418803429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229.92063492063491</v>
      </c>
      <c r="Y167" s="545">
        <f>IFERROR(Y158/H158,"0")+IFERROR(Y159/H159,"0")+IFERROR(Y160/H160,"0")+IFERROR(Y161/H161,"0")+IFERROR(Y162/H162,"0")+IFERROR(Y163/H163,"0")+IFERROR(Y164/H164,"0")+IFERROR(Y165/H165,"0")+IFERROR(Y166/H166,"0")</f>
        <v>232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1.24464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512</v>
      </c>
      <c r="Y168" s="545">
        <f>IFERROR(SUM(Y158:Y166),"0")</f>
        <v>516.6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25</v>
      </c>
      <c r="Y171" s="544">
        <f>IFERROR(IF(X171="",0,CEILING((X171/$H171),1)*$H171),"")</f>
        <v>25.2</v>
      </c>
      <c r="Z171" s="36">
        <f>IFERROR(IF(Y171=0,"",ROUNDUP(Y171/H171,0)*0.0059),"")</f>
        <v>0.11799999999999999</v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28.769841269841269</v>
      </c>
      <c r="BN171" s="64">
        <f>IFERROR(Y171*I171/H171,"0")</f>
        <v>29</v>
      </c>
      <c r="BO171" s="64">
        <f>IFERROR(1/J171*(X171/H171),"0")</f>
        <v>9.185773074661964E-2</v>
      </c>
      <c r="BP171" s="64">
        <f>IFERROR(1/J171*(Y171/H171),"0")</f>
        <v>9.2592592592592587E-2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11</v>
      </c>
      <c r="Y172" s="544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12.658730158730158</v>
      </c>
      <c r="BN172" s="64">
        <f>IFERROR(Y172*I172/H172,"0")</f>
        <v>13.049999999999999</v>
      </c>
      <c r="BO172" s="64">
        <f>IFERROR(1/J172*(X172/H172),"0")</f>
        <v>4.0417401528512635E-2</v>
      </c>
      <c r="BP172" s="64">
        <f>IFERROR(1/J172*(Y172/H172),"0")</f>
        <v>4.1666666666666664E-2</v>
      </c>
    </row>
    <row r="173" spans="1:68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28.571428571428569</v>
      </c>
      <c r="Y173" s="545">
        <f>IFERROR(Y170/H170,"0")+IFERROR(Y171/H171,"0")+IFERROR(Y172/H172,"0")</f>
        <v>29</v>
      </c>
      <c r="Z173" s="545">
        <f>IFERROR(IF(Z170="",0,Z170),"0")+IFERROR(IF(Z171="",0,Z171),"0")+IFERROR(IF(Z172="",0,Z172),"0")</f>
        <v>0.1711</v>
      </c>
      <c r="AA173" s="546"/>
      <c r="AB173" s="546"/>
      <c r="AC173" s="546"/>
    </row>
    <row r="174" spans="1:68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36</v>
      </c>
      <c r="Y174" s="545">
        <f>IFERROR(SUM(Y170:Y172),"0")</f>
        <v>36.54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7</v>
      </c>
      <c r="Y187" s="544">
        <f>IFERROR(IF(X187="",0,CEILING((X187/$H187),1)*$H187),"")</f>
        <v>8.4</v>
      </c>
      <c r="Z187" s="36">
        <f>IFERROR(IF(Y187=0,"",ROUNDUP(Y187/H187,0)*0.00651),"")</f>
        <v>2.6040000000000001E-2</v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7.6</v>
      </c>
      <c r="BN187" s="64">
        <f>IFERROR(Y187*I187/H187,"0")</f>
        <v>9.1199999999999992</v>
      </c>
      <c r="BO187" s="64">
        <f>IFERROR(1/J187*(X187/H187),"0")</f>
        <v>1.8315018315018316E-2</v>
      </c>
      <c r="BP187" s="64">
        <f>IFERROR(1/J187*(Y187/H187),"0")</f>
        <v>2.197802197802198E-2</v>
      </c>
    </row>
    <row r="188" spans="1:68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3.333333333333333</v>
      </c>
      <c r="Y188" s="545">
        <f>IFERROR(Y186/H186,"0")+IFERROR(Y187/H187,"0")</f>
        <v>4</v>
      </c>
      <c r="Z188" s="545">
        <f>IFERROR(IF(Z186="",0,Z186),"0")+IFERROR(IF(Z187="",0,Z187),"0")</f>
        <v>2.6040000000000001E-2</v>
      </c>
      <c r="AA188" s="546"/>
      <c r="AB188" s="546"/>
      <c r="AC188" s="546"/>
    </row>
    <row r="189" spans="1:68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7</v>
      </c>
      <c r="Y189" s="545">
        <f>IFERROR(SUM(Y186:Y187),"0")</f>
        <v>8.4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128</v>
      </c>
      <c r="Y192" s="544">
        <f t="shared" si="10"/>
        <v>129.60000000000002</v>
      </c>
      <c r="Z192" s="36">
        <f>IFERROR(IF(Y192=0,"",ROUNDUP(Y192/H192,0)*0.00902),"")</f>
        <v>0.21648000000000001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132.97777777777779</v>
      </c>
      <c r="BN192" s="64">
        <f t="shared" si="12"/>
        <v>134.64000000000001</v>
      </c>
      <c r="BO192" s="64">
        <f t="shared" si="13"/>
        <v>0.17957351290684623</v>
      </c>
      <c r="BP192" s="64">
        <f t="shared" si="14"/>
        <v>0.18181818181818185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127</v>
      </c>
      <c r="Y194" s="544">
        <f t="shared" si="10"/>
        <v>129.60000000000002</v>
      </c>
      <c r="Z194" s="36">
        <f>IFERROR(IF(Y194=0,"",ROUNDUP(Y194/H194,0)*0.00902),"")</f>
        <v>0.21648000000000001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131.9388888888889</v>
      </c>
      <c r="BN194" s="64">
        <f t="shared" si="12"/>
        <v>134.64000000000001</v>
      </c>
      <c r="BO194" s="64">
        <f t="shared" si="13"/>
        <v>0.1781705948372615</v>
      </c>
      <c r="BP194" s="64">
        <f t="shared" si="14"/>
        <v>0.18181818181818185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65</v>
      </c>
      <c r="Y195" s="544">
        <f t="shared" si="10"/>
        <v>66.600000000000009</v>
      </c>
      <c r="Z195" s="36">
        <f>IFERROR(IF(Y195=0,"",ROUNDUP(Y195/H195,0)*0.00502),"")</f>
        <v>0.18574000000000002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69.694444444444443</v>
      </c>
      <c r="BN195" s="64">
        <f t="shared" si="12"/>
        <v>71.410000000000011</v>
      </c>
      <c r="BO195" s="64">
        <f t="shared" si="13"/>
        <v>0.15432098765432098</v>
      </c>
      <c r="BP195" s="64">
        <f t="shared" si="14"/>
        <v>0.15811965811965817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57</v>
      </c>
      <c r="Y196" s="544">
        <f t="shared" si="10"/>
        <v>57.6</v>
      </c>
      <c r="Z196" s="36">
        <f>IFERROR(IF(Y196=0,"",ROUNDUP(Y196/H196,0)*0.00502),"")</f>
        <v>0.16064000000000001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60.166666666666664</v>
      </c>
      <c r="BN196" s="64">
        <f t="shared" si="12"/>
        <v>60.8</v>
      </c>
      <c r="BO196" s="64">
        <f t="shared" si="13"/>
        <v>0.13532763532763534</v>
      </c>
      <c r="BP196" s="64">
        <f t="shared" si="14"/>
        <v>0.13675213675213677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40</v>
      </c>
      <c r="Y198" s="544">
        <f t="shared" si="10"/>
        <v>41.4</v>
      </c>
      <c r="Z198" s="36">
        <f>IFERROR(IF(Y198=0,"",ROUNDUP(Y198/H198,0)*0.00502),"")</f>
        <v>0.11546000000000001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42.222222222222221</v>
      </c>
      <c r="BN198" s="64">
        <f t="shared" si="12"/>
        <v>43.699999999999996</v>
      </c>
      <c r="BO198" s="64">
        <f t="shared" si="13"/>
        <v>9.4966761633428307E-2</v>
      </c>
      <c r="BP198" s="64">
        <f t="shared" si="14"/>
        <v>9.8290598290598302E-2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137.2222222222222</v>
      </c>
      <c r="Y199" s="545">
        <f>IFERROR(Y191/H191,"0")+IFERROR(Y192/H192,"0")+IFERROR(Y193/H193,"0")+IFERROR(Y194/H194,"0")+IFERROR(Y195/H195,"0")+IFERROR(Y196/H196,"0")+IFERROR(Y197/H197,"0")+IFERROR(Y198/H198,"0")</f>
        <v>140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0.89480000000000004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417</v>
      </c>
      <c r="Y200" s="545">
        <f>IFERROR(SUM(Y191:Y198),"0")</f>
        <v>424.80000000000007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307</v>
      </c>
      <c r="Y204" s="544">
        <f t="shared" si="15"/>
        <v>313.2</v>
      </c>
      <c r="Z204" s="36">
        <f>IFERROR(IF(Y204=0,"",ROUNDUP(Y204/H204,0)*0.01898),"")</f>
        <v>0.68328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325.31413793103445</v>
      </c>
      <c r="BN204" s="64">
        <f t="shared" si="17"/>
        <v>331.88400000000001</v>
      </c>
      <c r="BO204" s="64">
        <f t="shared" si="18"/>
        <v>0.55136494252873569</v>
      </c>
      <c r="BP204" s="64">
        <f t="shared" si="19"/>
        <v>0.5625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199</v>
      </c>
      <c r="Y205" s="544">
        <f t="shared" si="15"/>
        <v>199.2</v>
      </c>
      <c r="Z205" s="36">
        <f t="shared" ref="Z205:Z210" si="20">IFERROR(IF(Y205=0,"",ROUNDUP(Y205/H205,0)*0.00651),"")</f>
        <v>0.54032999999999998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221.38750000000002</v>
      </c>
      <c r="BN205" s="64">
        <f t="shared" si="17"/>
        <v>221.60999999999999</v>
      </c>
      <c r="BO205" s="64">
        <f t="shared" si="18"/>
        <v>0.45558608058608063</v>
      </c>
      <c r="BP205" s="64">
        <f t="shared" si="19"/>
        <v>0.45604395604395609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385</v>
      </c>
      <c r="Y207" s="544">
        <f t="shared" si="15"/>
        <v>386.4</v>
      </c>
      <c r="Z207" s="36">
        <f t="shared" si="20"/>
        <v>1.0481100000000001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425.42500000000007</v>
      </c>
      <c r="BN207" s="64">
        <f t="shared" si="17"/>
        <v>426.97200000000004</v>
      </c>
      <c r="BO207" s="64">
        <f t="shared" si="18"/>
        <v>0.88141025641025661</v>
      </c>
      <c r="BP207" s="64">
        <f t="shared" si="19"/>
        <v>0.88461538461538469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226</v>
      </c>
      <c r="Y208" s="544">
        <f t="shared" si="15"/>
        <v>228</v>
      </c>
      <c r="Z208" s="36">
        <f t="shared" si="20"/>
        <v>0.61845000000000006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249.73</v>
      </c>
      <c r="BN208" s="64">
        <f t="shared" si="17"/>
        <v>251.94000000000003</v>
      </c>
      <c r="BO208" s="64">
        <f t="shared" si="18"/>
        <v>0.51739926739926745</v>
      </c>
      <c r="BP208" s="64">
        <f t="shared" si="19"/>
        <v>0.52197802197802201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62</v>
      </c>
      <c r="Y209" s="544">
        <f t="shared" si="15"/>
        <v>62.4</v>
      </c>
      <c r="Z209" s="36">
        <f t="shared" si="20"/>
        <v>0.16925999999999999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68.510000000000005</v>
      </c>
      <c r="BN209" s="64">
        <f t="shared" si="17"/>
        <v>68.952000000000012</v>
      </c>
      <c r="BO209" s="64">
        <f t="shared" si="18"/>
        <v>0.14194139194139196</v>
      </c>
      <c r="BP209" s="64">
        <f t="shared" si="19"/>
        <v>0.14285714285714288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82</v>
      </c>
      <c r="Y210" s="544">
        <f t="shared" si="15"/>
        <v>84</v>
      </c>
      <c r="Z210" s="36">
        <f t="shared" si="20"/>
        <v>0.22785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90.814999999999998</v>
      </c>
      <c r="BN210" s="64">
        <f t="shared" si="17"/>
        <v>93.03</v>
      </c>
      <c r="BO210" s="64">
        <f t="shared" si="18"/>
        <v>0.18772893772893776</v>
      </c>
      <c r="BP210" s="64">
        <f t="shared" si="19"/>
        <v>0.19230769230769232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432.78735632183913</v>
      </c>
      <c r="Y211" s="545">
        <f>IFERROR(Y202/H202,"0")+IFERROR(Y203/H203,"0")+IFERROR(Y204/H204,"0")+IFERROR(Y205/H205,"0")+IFERROR(Y206/H206,"0")+IFERROR(Y207/H207,"0")+IFERROR(Y208/H208,"0")+IFERROR(Y209/H209,"0")+IFERROR(Y210/H210,"0")</f>
        <v>436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3.2872800000000004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1261</v>
      </c>
      <c r="Y212" s="545">
        <f>IFERROR(SUM(Y202:Y210),"0")</f>
        <v>1273.2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23</v>
      </c>
      <c r="Y214" s="544">
        <f>IFERROR(IF(X214="",0,CEILING((X214/$H214),1)*$H214),"")</f>
        <v>24</v>
      </c>
      <c r="Z214" s="36">
        <f>IFERROR(IF(Y214=0,"",ROUNDUP(Y214/H214,0)*0.00651),"")</f>
        <v>6.5100000000000005E-2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25.415000000000003</v>
      </c>
      <c r="BN214" s="64">
        <f>IFERROR(Y214*I214/H214,"0")</f>
        <v>26.520000000000003</v>
      </c>
      <c r="BO214" s="64">
        <f>IFERROR(1/J214*(X214/H214),"0")</f>
        <v>5.2655677655677663E-2</v>
      </c>
      <c r="BP214" s="64">
        <f>IFERROR(1/J214*(Y214/H214),"0")</f>
        <v>5.4945054945054951E-2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22</v>
      </c>
      <c r="Y215" s="54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24.310000000000002</v>
      </c>
      <c r="BN215" s="64">
        <f>IFERROR(Y215*I215/H215,"0")</f>
        <v>26.520000000000003</v>
      </c>
      <c r="BO215" s="64">
        <f>IFERROR(1/J215*(X215/H215),"0")</f>
        <v>5.0366300366300375E-2</v>
      </c>
      <c r="BP215" s="64">
        <f>IFERROR(1/J215*(Y215/H215),"0")</f>
        <v>5.4945054945054951E-2</v>
      </c>
    </row>
    <row r="216" spans="1:68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18.75</v>
      </c>
      <c r="Y216" s="545">
        <f>IFERROR(Y214/H214,"0")+IFERROR(Y215/H215,"0")</f>
        <v>20</v>
      </c>
      <c r="Z216" s="545">
        <f>IFERROR(IF(Z214="",0,Z214),"0")+IFERROR(IF(Z215="",0,Z215),"0")</f>
        <v>0.13020000000000001</v>
      </c>
      <c r="AA216" s="546"/>
      <c r="AB216" s="546"/>
      <c r="AC216" s="546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45</v>
      </c>
      <c r="Y217" s="545">
        <f>IFERROR(SUM(Y214:Y215),"0")</f>
        <v>48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4</v>
      </c>
      <c r="Y223" s="544">
        <f t="shared" si="21"/>
        <v>4</v>
      </c>
      <c r="Z223" s="36">
        <f t="shared" ref="Z223:Z228" si="26">IFERROR(IF(Y223=0,"",ROUNDUP(Y223/H223,0)*0.00902),"")</f>
        <v>9.0200000000000002E-3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4.21</v>
      </c>
      <c r="BN223" s="64">
        <f t="shared" si="23"/>
        <v>4.21</v>
      </c>
      <c r="BO223" s="64">
        <f t="shared" si="24"/>
        <v>7.575757575757576E-3</v>
      </c>
      <c r="BP223" s="64">
        <f t="shared" si="25"/>
        <v>7.575757575757576E-3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</v>
      </c>
      <c r="Y229" s="545">
        <f>IFERROR(Y220/H220,"0")+IFERROR(Y221/H221,"0")+IFERROR(Y222/H222,"0")+IFERROR(Y223/H223,"0")+IFERROR(Y224/H224,"0")+IFERROR(Y225/H225,"0")+IFERROR(Y226/H226,"0")+IFERROR(Y227/H227,"0")+IFERROR(Y228/H228,"0")</f>
        <v>1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9.0200000000000002E-3</v>
      </c>
      <c r="AA229" s="546"/>
      <c r="AB229" s="546"/>
      <c r="AC229" s="546"/>
    </row>
    <row r="230" spans="1:68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4</v>
      </c>
      <c r="Y230" s="545">
        <f>IFERROR(SUM(Y220:Y228),"0")</f>
        <v>4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10</v>
      </c>
      <c r="Y243" s="544">
        <f>IFERROR(IF(X243="",0,CEILING((X243/$H243),1)*$H243),"")</f>
        <v>10.89</v>
      </c>
      <c r="Z243" s="36">
        <f>IFERROR(IF(Y243=0,"",ROUNDUP(Y243/H243,0)*0.0059),"")</f>
        <v>6.4899999999999999E-2</v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11.919191919191919</v>
      </c>
      <c r="BN243" s="64">
        <f>IFERROR(Y243*I243/H243,"0")</f>
        <v>12.979999999999999</v>
      </c>
      <c r="BO243" s="64">
        <f>IFERROR(1/J243*(X243/H243),"0")</f>
        <v>4.6763935652824537E-2</v>
      </c>
      <c r="BP243" s="64">
        <f>IFERROR(1/J243*(Y243/H243),"0")</f>
        <v>5.0925925925925923E-2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20</v>
      </c>
      <c r="Y244" s="544">
        <f>IFERROR(IF(X244="",0,CEILING((X244/$H244),1)*$H244),"")</f>
        <v>20.79</v>
      </c>
      <c r="Z244" s="36">
        <f>IFERROR(IF(Y244=0,"",ROUNDUP(Y244/H244,0)*0.0059),"")</f>
        <v>0.1239</v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23.838383838383837</v>
      </c>
      <c r="BN244" s="64">
        <f>IFERROR(Y244*I244/H244,"0")</f>
        <v>24.779999999999998</v>
      </c>
      <c r="BO244" s="64">
        <f>IFERROR(1/J244*(X244/H244),"0")</f>
        <v>9.3527871305649074E-2</v>
      </c>
      <c r="BP244" s="64">
        <f>IFERROR(1/J244*(Y244/H244),"0")</f>
        <v>9.722222222222221E-2</v>
      </c>
    </row>
    <row r="245" spans="1:68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30.303030303030301</v>
      </c>
      <c r="Y245" s="545">
        <f>IFERROR(Y240/H240,"0")+IFERROR(Y241/H241,"0")+IFERROR(Y242/H242,"0")+IFERROR(Y243/H243,"0")+IFERROR(Y244/H244,"0")</f>
        <v>32</v>
      </c>
      <c r="Z245" s="545">
        <f>IFERROR(IF(Z240="",0,Z240),"0")+IFERROR(IF(Z241="",0,Z241),"0")+IFERROR(IF(Z242="",0,Z242),"0")+IFERROR(IF(Z243="",0,Z243),"0")+IFERROR(IF(Z244="",0,Z244),"0")</f>
        <v>0.1888</v>
      </c>
      <c r="AA245" s="546"/>
      <c r="AB245" s="546"/>
      <c r="AC245" s="546"/>
    </row>
    <row r="246" spans="1:68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30</v>
      </c>
      <c r="Y246" s="545">
        <f>IFERROR(SUM(Y240:Y244),"0")</f>
        <v>31.68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62</v>
      </c>
      <c r="Y267" s="544">
        <f>IFERROR(IF(X267="",0,CEILING((X267/$H267),1)*$H267),"")</f>
        <v>62.4</v>
      </c>
      <c r="Z267" s="36">
        <f>IFERROR(IF(Y267=0,"",ROUNDUP(Y267/H267,0)*0.00651),"")</f>
        <v>0.16925999999999999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68.510000000000005</v>
      </c>
      <c r="BN267" s="64">
        <f>IFERROR(Y267*I267/H267,"0")</f>
        <v>68.952000000000012</v>
      </c>
      <c r="BO267" s="64">
        <f>IFERROR(1/J267*(X267/H267),"0")</f>
        <v>0.14194139194139196</v>
      </c>
      <c r="BP267" s="64">
        <f>IFERROR(1/J267*(Y267/H267),"0")</f>
        <v>0.14285714285714288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25.833333333333336</v>
      </c>
      <c r="Y269" s="545">
        <f>IFERROR(Y266/H266,"0")+IFERROR(Y267/H267,"0")+IFERROR(Y268/H268,"0")</f>
        <v>26</v>
      </c>
      <c r="Z269" s="545">
        <f>IFERROR(IF(Z266="",0,Z266),"0")+IFERROR(IF(Z267="",0,Z267),"0")+IFERROR(IF(Z268="",0,Z268),"0")</f>
        <v>0.16925999999999999</v>
      </c>
      <c r="AA269" s="546"/>
      <c r="AB269" s="546"/>
      <c r="AC269" s="546"/>
    </row>
    <row r="270" spans="1:68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62</v>
      </c>
      <c r="Y270" s="545">
        <f>IFERROR(SUM(Y266:Y268),"0")</f>
        <v>62.4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7</v>
      </c>
      <c r="Y301" s="544">
        <f t="shared" si="27"/>
        <v>7.2</v>
      </c>
      <c r="Z301" s="36">
        <f>IFERROR(IF(Y301=0,"",ROUNDUP(Y301/H301,0)*0.00651),"")</f>
        <v>2.6040000000000001E-2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7.8866666666666667</v>
      </c>
      <c r="BN301" s="64">
        <f t="shared" si="29"/>
        <v>8.1120000000000001</v>
      </c>
      <c r="BO301" s="64">
        <f t="shared" si="30"/>
        <v>2.1367521367521368E-2</v>
      </c>
      <c r="BP301" s="64">
        <f t="shared" si="31"/>
        <v>2.197802197802198E-2</v>
      </c>
    </row>
    <row r="302" spans="1:68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3.8888888888888888</v>
      </c>
      <c r="Y302" s="545">
        <f>IFERROR(Y295/H295,"0")+IFERROR(Y296/H296,"0")+IFERROR(Y297/H297,"0")+IFERROR(Y298/H298,"0")+IFERROR(Y299/H299,"0")+IFERROR(Y300/H300,"0")+IFERROR(Y301/H301,"0")</f>
        <v>4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2.6040000000000001E-2</v>
      </c>
      <c r="AA302" s="546"/>
      <c r="AB302" s="546"/>
      <c r="AC302" s="546"/>
    </row>
    <row r="303" spans="1:68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7</v>
      </c>
      <c r="Y303" s="545">
        <f>IFERROR(SUM(Y295:Y301),"0")</f>
        <v>7.2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169</v>
      </c>
      <c r="Y313" s="544">
        <f>IFERROR(IF(X313="",0,CEILING((X313/$H313),1)*$H313),"")</f>
        <v>176.4</v>
      </c>
      <c r="Z313" s="36">
        <f>IFERROR(IF(Y313=0,"",ROUNDUP(Y313/H313,0)*0.01898),"")</f>
        <v>0.39857999999999999</v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179.44178571428571</v>
      </c>
      <c r="BN313" s="64">
        <f>IFERROR(Y313*I313/H313,"0")</f>
        <v>187.29900000000001</v>
      </c>
      <c r="BO313" s="64">
        <f>IFERROR(1/J313*(X313/H313),"0")</f>
        <v>0.31436011904761901</v>
      </c>
      <c r="BP313" s="64">
        <f>IFERROR(1/J313*(Y313/H313),"0")</f>
        <v>0.328125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31</v>
      </c>
      <c r="Y314" s="544">
        <f>IFERROR(IF(X314="",0,CEILING((X314/$H314),1)*$H314),"")</f>
        <v>31.2</v>
      </c>
      <c r="Z314" s="36">
        <f>IFERROR(IF(Y314=0,"",ROUNDUP(Y314/H314,0)*0.01898),"")</f>
        <v>7.5920000000000001E-2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33.062692307692309</v>
      </c>
      <c r="BN314" s="64">
        <f>IFERROR(Y314*I314/H314,"0")</f>
        <v>33.276000000000003</v>
      </c>
      <c r="BO314" s="64">
        <f>IFERROR(1/J314*(X314/H314),"0")</f>
        <v>6.2099358974358976E-2</v>
      </c>
      <c r="BP314" s="64">
        <f>IFERROR(1/J314*(Y314/H314),"0")</f>
        <v>6.25E-2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108</v>
      </c>
      <c r="Y315" s="544">
        <f>IFERROR(IF(X315="",0,CEILING((X315/$H315),1)*$H315),"")</f>
        <v>109.2</v>
      </c>
      <c r="Z315" s="36">
        <f>IFERROR(IF(Y315=0,"",ROUNDUP(Y315/H315,0)*0.01898),"")</f>
        <v>0.24674000000000001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114.67285714285714</v>
      </c>
      <c r="BN315" s="64">
        <f>IFERROR(Y315*I315/H315,"0")</f>
        <v>115.947</v>
      </c>
      <c r="BO315" s="64">
        <f>IFERROR(1/J315*(X315/H315),"0")</f>
        <v>0.20089285714285712</v>
      </c>
      <c r="BP315" s="64">
        <f>IFERROR(1/J315*(Y315/H315),"0")</f>
        <v>0.203125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36.950549450549445</v>
      </c>
      <c r="Y316" s="545">
        <f>IFERROR(Y313/H313,"0")+IFERROR(Y314/H314,"0")+IFERROR(Y315/H315,"0")</f>
        <v>38</v>
      </c>
      <c r="Z316" s="545">
        <f>IFERROR(IF(Z313="",0,Z313),"0")+IFERROR(IF(Z314="",0,Z314),"0")+IFERROR(IF(Z315="",0,Z315),"0")</f>
        <v>0.72123999999999999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308</v>
      </c>
      <c r="Y317" s="545">
        <f>IFERROR(SUM(Y313:Y315),"0")</f>
        <v>316.8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25</v>
      </c>
      <c r="Y319" s="544">
        <f>IFERROR(IF(X319="",0,CEILING((X319/$H319),1)*$H319),"")</f>
        <v>27.36</v>
      </c>
      <c r="Z319" s="36">
        <f>IFERROR(IF(Y319=0,"",ROUNDUP(Y319/H319,0)*0.00902),"")</f>
        <v>8.1180000000000002E-2</v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27.38486842105263</v>
      </c>
      <c r="BN319" s="64">
        <f>IFERROR(Y319*I319/H319,"0")</f>
        <v>29.97</v>
      </c>
      <c r="BO319" s="64">
        <f>IFERROR(1/J319*(X319/H319),"0")</f>
        <v>6.230063795853269E-2</v>
      </c>
      <c r="BP319" s="64">
        <f>IFERROR(1/J319*(Y319/H319),"0")</f>
        <v>6.8181818181818177E-2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13</v>
      </c>
      <c r="Y321" s="544">
        <f>IFERROR(IF(X321="",0,CEILING((X321/$H321),1)*$H321),"")</f>
        <v>15.299999999999999</v>
      </c>
      <c r="Z321" s="36">
        <f>IFERROR(IF(Y321=0,"",ROUNDUP(Y321/H321,0)*0.00651),"")</f>
        <v>3.9059999999999997E-2</v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15.064705882352943</v>
      </c>
      <c r="BN321" s="64">
        <f>IFERROR(Y321*I321/H321,"0")</f>
        <v>17.73</v>
      </c>
      <c r="BO321" s="64">
        <f>IFERROR(1/J321*(X321/H321),"0")</f>
        <v>2.8011204481792722E-2</v>
      </c>
      <c r="BP321" s="64">
        <f>IFERROR(1/J321*(Y321/H321),"0")</f>
        <v>3.2967032967032968E-2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36</v>
      </c>
      <c r="Y322" s="544">
        <f>IFERROR(IF(X322="",0,CEILING((X322/$H322),1)*$H322),"")</f>
        <v>38.25</v>
      </c>
      <c r="Z322" s="36">
        <f>IFERROR(IF(Y322=0,"",ROUNDUP(Y322/H322,0)*0.00651),"")</f>
        <v>9.7650000000000001E-2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40.658823529411762</v>
      </c>
      <c r="BN322" s="64">
        <f>IFERROR(Y322*I322/H322,"0")</f>
        <v>43.2</v>
      </c>
      <c r="BO322" s="64">
        <f>IFERROR(1/J322*(X322/H322),"0")</f>
        <v>7.7569489334195232E-2</v>
      </c>
      <c r="BP322" s="64">
        <f>IFERROR(1/J322*(Y322/H322),"0")</f>
        <v>8.241758241758243E-2</v>
      </c>
    </row>
    <row r="323" spans="1:68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27.439370485036122</v>
      </c>
      <c r="Y323" s="545">
        <f>IFERROR(Y319/H319,"0")+IFERROR(Y320/H320,"0")+IFERROR(Y321/H321,"0")+IFERROR(Y322/H322,"0")</f>
        <v>30</v>
      </c>
      <c r="Z323" s="545">
        <f>IFERROR(IF(Z319="",0,Z319),"0")+IFERROR(IF(Z320="",0,Z320),"0")+IFERROR(IF(Z321="",0,Z321),"0")+IFERROR(IF(Z322="",0,Z322),"0")</f>
        <v>0.21789</v>
      </c>
      <c r="AA323" s="546"/>
      <c r="AB323" s="546"/>
      <c r="AC323" s="546"/>
    </row>
    <row r="324" spans="1:68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74</v>
      </c>
      <c r="Y324" s="545">
        <f>IFERROR(SUM(Y319:Y322),"0")</f>
        <v>80.91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12</v>
      </c>
      <c r="Y326" s="544">
        <f>IFERROR(IF(X326="",0,CEILING((X326/$H326),1)*$H326),"")</f>
        <v>12</v>
      </c>
      <c r="Z326" s="36">
        <f>IFERROR(IF(Y326=0,"",ROUNDUP(Y326/H326,0)*0.00474),"")</f>
        <v>2.844E-2</v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13.440000000000001</v>
      </c>
      <c r="BN326" s="64">
        <f>IFERROR(Y326*I326/H326,"0")</f>
        <v>13.440000000000001</v>
      </c>
      <c r="BO326" s="64">
        <f>IFERROR(1/J326*(X326/H326),"0")</f>
        <v>2.5210084033613446E-2</v>
      </c>
      <c r="BP326" s="64">
        <f>IFERROR(1/J326*(Y326/H326),"0")</f>
        <v>2.5210084033613446E-2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11</v>
      </c>
      <c r="Y327" s="544">
        <f>IFERROR(IF(X327="",0,CEILING((X327/$H327),1)*$H327),"")</f>
        <v>12</v>
      </c>
      <c r="Z327" s="36">
        <f>IFERROR(IF(Y327=0,"",ROUNDUP(Y327/H327,0)*0.00474),"")</f>
        <v>2.844E-2</v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12.32</v>
      </c>
      <c r="BN327" s="64">
        <f>IFERROR(Y327*I327/H327,"0")</f>
        <v>13.440000000000001</v>
      </c>
      <c r="BO327" s="64">
        <f>IFERROR(1/J327*(X327/H327),"0")</f>
        <v>2.3109243697478989E-2</v>
      </c>
      <c r="BP327" s="64">
        <f>IFERROR(1/J327*(Y327/H327),"0")</f>
        <v>2.5210084033613446E-2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36</v>
      </c>
      <c r="Y328" s="544">
        <f>IFERROR(IF(X328="",0,CEILING((X328/$H328),1)*$H328),"")</f>
        <v>36</v>
      </c>
      <c r="Z328" s="36">
        <f>IFERROR(IF(Y328=0,"",ROUNDUP(Y328/H328,0)*0.00474),"")</f>
        <v>8.5320000000000007E-2</v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40.320000000000007</v>
      </c>
      <c r="BN328" s="64">
        <f>IFERROR(Y328*I328/H328,"0")</f>
        <v>40.320000000000007</v>
      </c>
      <c r="BO328" s="64">
        <f>IFERROR(1/J328*(X328/H328),"0")</f>
        <v>7.5630252100840331E-2</v>
      </c>
      <c r="BP328" s="64">
        <f>IFERROR(1/J328*(Y328/H328),"0")</f>
        <v>7.5630252100840331E-2</v>
      </c>
    </row>
    <row r="329" spans="1:68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29.5</v>
      </c>
      <c r="Y329" s="545">
        <f>IFERROR(Y326/H326,"0")+IFERROR(Y327/H327,"0")+IFERROR(Y328/H328,"0")</f>
        <v>30</v>
      </c>
      <c r="Z329" s="545">
        <f>IFERROR(IF(Z326="",0,Z326),"0")+IFERROR(IF(Z327="",0,Z327),"0")+IFERROR(IF(Z328="",0,Z328),"0")</f>
        <v>0.14219999999999999</v>
      </c>
      <c r="AA329" s="546"/>
      <c r="AB329" s="546"/>
      <c r="AC329" s="546"/>
    </row>
    <row r="330" spans="1:68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59</v>
      </c>
      <c r="Y330" s="545">
        <f>IFERROR(SUM(Y326:Y328),"0")</f>
        <v>60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25</v>
      </c>
      <c r="Y333" s="544">
        <f>IFERROR(IF(X333="",0,CEILING((X333/$H333),1)*$H333),"")</f>
        <v>32.4</v>
      </c>
      <c r="Z333" s="36">
        <f>IFERROR(IF(Y333=0,"",ROUNDUP(Y333/H333,0)*0.01898),"")</f>
        <v>7.5920000000000001E-2</v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26.601851851851851</v>
      </c>
      <c r="BN333" s="64">
        <f>IFERROR(Y333*I333/H333,"0")</f>
        <v>34.475999999999999</v>
      </c>
      <c r="BO333" s="64">
        <f>IFERROR(1/J333*(X333/H333),"0")</f>
        <v>4.8225308641975308E-2</v>
      </c>
      <c r="BP333" s="64">
        <f>IFERROR(1/J333*(Y333/H333),"0")</f>
        <v>6.25E-2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3.0864197530864197</v>
      </c>
      <c r="Y336" s="545">
        <f>IFERROR(Y333/H333,"0")+IFERROR(Y334/H334,"0")+IFERROR(Y335/H335,"0")</f>
        <v>4</v>
      </c>
      <c r="Z336" s="545">
        <f>IFERROR(IF(Z333="",0,Z333),"0")+IFERROR(IF(Z334="",0,Z334),"0")+IFERROR(IF(Z335="",0,Z335),"0")</f>
        <v>7.5920000000000001E-2</v>
      </c>
      <c r="AA336" s="546"/>
      <c r="AB336" s="546"/>
      <c r="AC336" s="546"/>
    </row>
    <row r="337" spans="1:68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25</v>
      </c>
      <c r="Y337" s="545">
        <f>IFERROR(SUM(Y333:Y335),"0")</f>
        <v>32.4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276</v>
      </c>
      <c r="Y341" s="544">
        <f t="shared" ref="Y341:Y347" si="32">IFERROR(IF(X341="",0,CEILING((X341/$H341),1)*$H341),"")</f>
        <v>285</v>
      </c>
      <c r="Z341" s="36">
        <f>IFERROR(IF(Y341=0,"",ROUNDUP(Y341/H341,0)*0.02175),"")</f>
        <v>0.41324999999999995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284.83200000000005</v>
      </c>
      <c r="BN341" s="64">
        <f t="shared" ref="BN341:BN347" si="34">IFERROR(Y341*I341/H341,"0")</f>
        <v>294.12</v>
      </c>
      <c r="BO341" s="64">
        <f t="shared" ref="BO341:BO347" si="35">IFERROR(1/J341*(X341/H341),"0")</f>
        <v>0.3833333333333333</v>
      </c>
      <c r="BP341" s="64">
        <f t="shared" ref="BP341:BP347" si="36">IFERROR(1/J341*(Y341/H341),"0")</f>
        <v>0.39583333333333331</v>
      </c>
    </row>
    <row r="342" spans="1:68" ht="27" hidden="1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0</v>
      </c>
      <c r="Y342" s="544">
        <f t="shared" si="32"/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0</v>
      </c>
      <c r="BN342" s="64">
        <f t="shared" si="34"/>
        <v>0</v>
      </c>
      <c r="BO342" s="64">
        <f t="shared" si="35"/>
        <v>0</v>
      </c>
      <c r="BP342" s="64">
        <f t="shared" si="36"/>
        <v>0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156</v>
      </c>
      <c r="Y344" s="544">
        <f t="shared" si="32"/>
        <v>165</v>
      </c>
      <c r="Z344" s="36">
        <f>IFERROR(IF(Y344=0,"",ROUNDUP(Y344/H344,0)*0.02175),"")</f>
        <v>0.23924999999999999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160.99200000000002</v>
      </c>
      <c r="BN344" s="64">
        <f t="shared" si="34"/>
        <v>170.28000000000003</v>
      </c>
      <c r="BO344" s="64">
        <f t="shared" si="35"/>
        <v>0.21666666666666667</v>
      </c>
      <c r="BP344" s="64">
        <f t="shared" si="36"/>
        <v>0.22916666666666666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28.799999999999997</v>
      </c>
      <c r="Y348" s="545">
        <f>IFERROR(Y341/H341,"0")+IFERROR(Y342/H342,"0")+IFERROR(Y343/H343,"0")+IFERROR(Y344/H344,"0")+IFERROR(Y345/H345,"0")+IFERROR(Y346/H346,"0")+IFERROR(Y347/H347,"0")</f>
        <v>30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0.65249999999999997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432</v>
      </c>
      <c r="Y349" s="545">
        <f>IFERROR(SUM(Y341:Y347),"0")</f>
        <v>450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523</v>
      </c>
      <c r="Y351" s="544">
        <f>IFERROR(IF(X351="",0,CEILING((X351/$H351),1)*$H351),"")</f>
        <v>525</v>
      </c>
      <c r="Z351" s="36">
        <f>IFERROR(IF(Y351=0,"",ROUNDUP(Y351/H351,0)*0.02175),"")</f>
        <v>0.76124999999999998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539.73599999999999</v>
      </c>
      <c r="BN351" s="64">
        <f>IFERROR(Y351*I351/H351,"0")</f>
        <v>541.79999999999995</v>
      </c>
      <c r="BO351" s="64">
        <f>IFERROR(1/J351*(X351/H351),"0")</f>
        <v>0.72638888888888886</v>
      </c>
      <c r="BP351" s="64">
        <f>IFERROR(1/J351*(Y351/H351),"0")</f>
        <v>0.72916666666666663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34.866666666666667</v>
      </c>
      <c r="Y353" s="545">
        <f>IFERROR(Y351/H351,"0")+IFERROR(Y352/H352,"0")</f>
        <v>35</v>
      </c>
      <c r="Z353" s="545">
        <f>IFERROR(IF(Z351="",0,Z351),"0")+IFERROR(IF(Z352="",0,Z352),"0")</f>
        <v>0.76124999999999998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523</v>
      </c>
      <c r="Y354" s="545">
        <f>IFERROR(SUM(Y351:Y352),"0")</f>
        <v>525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4</v>
      </c>
      <c r="Y357" s="544">
        <f>IFERROR(IF(X357="",0,CEILING((X357/$H357),1)*$H357),"")</f>
        <v>9</v>
      </c>
      <c r="Z357" s="36">
        <f>IFERROR(IF(Y357=0,"",ROUNDUP(Y357/H357,0)*0.01898),"")</f>
        <v>1.898E-2</v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4.230666666666667</v>
      </c>
      <c r="BN357" s="64">
        <f>IFERROR(Y357*I357/H357,"0")</f>
        <v>9.5190000000000001</v>
      </c>
      <c r="BO357" s="64">
        <f>IFERROR(1/J357*(X357/H357),"0")</f>
        <v>6.9444444444444441E-3</v>
      </c>
      <c r="BP357" s="64">
        <f>IFERROR(1/J357*(Y357/H357),"0")</f>
        <v>1.5625E-2</v>
      </c>
    </row>
    <row r="358" spans="1:68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0.44444444444444442</v>
      </c>
      <c r="Y358" s="545">
        <f>IFERROR(Y356/H356,"0")+IFERROR(Y357/H357,"0")</f>
        <v>1</v>
      </c>
      <c r="Z358" s="545">
        <f>IFERROR(IF(Z356="",0,Z356),"0")+IFERROR(IF(Z357="",0,Z357),"0")</f>
        <v>1.898E-2</v>
      </c>
      <c r="AA358" s="546"/>
      <c r="AB358" s="546"/>
      <c r="AC358" s="546"/>
    </row>
    <row r="359" spans="1:68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4</v>
      </c>
      <c r="Y359" s="545">
        <f>IFERROR(SUM(Y356:Y357),"0")</f>
        <v>9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144</v>
      </c>
      <c r="Y361" s="544">
        <f>IFERROR(IF(X361="",0,CEILING((X361/$H361),1)*$H361),"")</f>
        <v>144</v>
      </c>
      <c r="Z361" s="36">
        <f>IFERROR(IF(Y361=0,"",ROUNDUP(Y361/H361,0)*0.01898),"")</f>
        <v>0.30368000000000001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152.304</v>
      </c>
      <c r="BN361" s="64">
        <f>IFERROR(Y361*I361/H361,"0")</f>
        <v>152.304</v>
      </c>
      <c r="BO361" s="64">
        <f>IFERROR(1/J361*(X361/H361),"0")</f>
        <v>0.25</v>
      </c>
      <c r="BP361" s="64">
        <f>IFERROR(1/J361*(Y361/H361),"0")</f>
        <v>0.25</v>
      </c>
    </row>
    <row r="362" spans="1:68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16</v>
      </c>
      <c r="Y362" s="545">
        <f>IFERROR(Y361/H361,"0")</f>
        <v>16</v>
      </c>
      <c r="Z362" s="545">
        <f>IFERROR(IF(Z361="",0,Z361),"0")</f>
        <v>0.30368000000000001</v>
      </c>
      <c r="AA362" s="546"/>
      <c r="AB362" s="546"/>
      <c r="AC362" s="546"/>
    </row>
    <row r="363" spans="1:68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144</v>
      </c>
      <c r="Y363" s="545">
        <f>IFERROR(SUM(Y361:Y361),"0")</f>
        <v>144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1196</v>
      </c>
      <c r="Y376" s="544">
        <f>IFERROR(IF(X376="",0,CEILING((X376/$H376),1)*$H376),"")</f>
        <v>1197</v>
      </c>
      <c r="Z376" s="36">
        <f>IFERROR(IF(Y376=0,"",ROUNDUP(Y376/H376,0)*0.01898),"")</f>
        <v>2.52434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1264.9693333333335</v>
      </c>
      <c r="BN376" s="64">
        <f>IFERROR(Y376*I376/H376,"0")</f>
        <v>1266.027</v>
      </c>
      <c r="BO376" s="64">
        <f>IFERROR(1/J376*(X376/H376),"0")</f>
        <v>2.0763888888888888</v>
      </c>
      <c r="BP376" s="64">
        <f>IFERROR(1/J376*(Y376/H376),"0")</f>
        <v>2.078125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132.88888888888889</v>
      </c>
      <c r="Y378" s="545">
        <f>IFERROR(Y376/H376,"0")+IFERROR(Y377/H377,"0")</f>
        <v>133</v>
      </c>
      <c r="Z378" s="545">
        <f>IFERROR(IF(Z376="",0,Z376),"0")+IFERROR(IF(Z377="",0,Z377),"0")</f>
        <v>2.52434</v>
      </c>
      <c r="AA378" s="546"/>
      <c r="AB378" s="546"/>
      <c r="AC378" s="546"/>
    </row>
    <row r="379" spans="1:68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1196</v>
      </c>
      <c r="Y379" s="545">
        <f>IFERROR(SUM(Y376:Y377),"0")</f>
        <v>1197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idden="1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hidden="1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hidden="1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119</v>
      </c>
      <c r="Y430" s="544">
        <f t="shared" si="43"/>
        <v>121.44000000000001</v>
      </c>
      <c r="Z430" s="36">
        <f t="shared" si="44"/>
        <v>0.27507999999999999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127.11363636363635</v>
      </c>
      <c r="BN430" s="64">
        <f t="shared" si="46"/>
        <v>129.72</v>
      </c>
      <c r="BO430" s="64">
        <f t="shared" si="47"/>
        <v>0.21671037296037296</v>
      </c>
      <c r="BP430" s="64">
        <f t="shared" si="48"/>
        <v>0.22115384615384617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249</v>
      </c>
      <c r="Y431" s="544">
        <f t="shared" si="43"/>
        <v>253.44</v>
      </c>
      <c r="Z431" s="36">
        <f t="shared" si="44"/>
        <v>0.57408000000000003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265.97727272727269</v>
      </c>
      <c r="BN431" s="64">
        <f t="shared" si="46"/>
        <v>270.71999999999997</v>
      </c>
      <c r="BO431" s="64">
        <f t="shared" si="47"/>
        <v>0.45345279720279719</v>
      </c>
      <c r="BP431" s="64">
        <f t="shared" si="48"/>
        <v>0.46153846153846156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235</v>
      </c>
      <c r="Y434" s="544">
        <f t="shared" si="43"/>
        <v>237.60000000000002</v>
      </c>
      <c r="Z434" s="36">
        <f t="shared" si="44"/>
        <v>0.53820000000000001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251.02272727272722</v>
      </c>
      <c r="BN434" s="64">
        <f t="shared" si="46"/>
        <v>253.8</v>
      </c>
      <c r="BO434" s="64">
        <f t="shared" si="47"/>
        <v>0.42795745920745926</v>
      </c>
      <c r="BP434" s="64">
        <f t="shared" si="48"/>
        <v>0.43269230769230771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114.20454545454544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116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1.3873600000000001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603</v>
      </c>
      <c r="Y442" s="545">
        <f>IFERROR(SUM(Y429:Y440),"0")</f>
        <v>612.48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hidden="1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73</v>
      </c>
      <c r="Y446" s="544">
        <f>IFERROR(IF(X446="",0,CEILING((X446/$H446),1)*$H446),"")</f>
        <v>76.8</v>
      </c>
      <c r="Z446" s="36">
        <f>IFERROR(IF(Y446=0,"",ROUNDUP(Y446/H446,0)*0.00902),"")</f>
        <v>0.14432</v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105.39375</v>
      </c>
      <c r="BN446" s="64">
        <f>IFERROR(Y446*I446/H446,"0")</f>
        <v>110.88</v>
      </c>
      <c r="BO446" s="64">
        <f>IFERROR(1/J446*(X446/H446),"0")</f>
        <v>0.11521464646464648</v>
      </c>
      <c r="BP446" s="64">
        <f>IFERROR(1/J446*(Y446/H446),"0")</f>
        <v>0.12121212121212122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15.208333333333334</v>
      </c>
      <c r="Y447" s="545">
        <f>IFERROR(Y444/H444,"0")+IFERROR(Y445/H445,"0")+IFERROR(Y446/H446,"0")</f>
        <v>16</v>
      </c>
      <c r="Z447" s="545">
        <f>IFERROR(IF(Z444="",0,Z444),"0")+IFERROR(IF(Z445="",0,Z445),"0")+IFERROR(IF(Z446="",0,Z446),"0")</f>
        <v>0.14432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73</v>
      </c>
      <c r="Y448" s="545">
        <f>IFERROR(SUM(Y444:Y446),"0")</f>
        <v>76.8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40</v>
      </c>
      <c r="Y450" s="544">
        <f t="shared" ref="Y450:Y455" si="49">IFERROR(IF(X450="",0,CEILING((X450/$H450),1)*$H450),"")</f>
        <v>42.24</v>
      </c>
      <c r="Z450" s="36">
        <f>IFERROR(IF(Y450=0,"",ROUNDUP(Y450/H450,0)*0.01196),"")</f>
        <v>9.5680000000000001E-2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42.727272727272727</v>
      </c>
      <c r="BN450" s="64">
        <f t="shared" ref="BN450:BN455" si="51">IFERROR(Y450*I450/H450,"0")</f>
        <v>45.12</v>
      </c>
      <c r="BO450" s="64">
        <f t="shared" ref="BO450:BO455" si="52">IFERROR(1/J450*(X450/H450),"0")</f>
        <v>7.2843822843822847E-2</v>
      </c>
      <c r="BP450" s="64">
        <f t="shared" ref="BP450:BP455" si="53">IFERROR(1/J450*(Y450/H450),"0")</f>
        <v>7.6923076923076927E-2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115</v>
      </c>
      <c r="Y451" s="544">
        <f t="shared" si="49"/>
        <v>116.16000000000001</v>
      </c>
      <c r="Z451" s="36">
        <f>IFERROR(IF(Y451=0,"",ROUNDUP(Y451/H451,0)*0.01196),"")</f>
        <v>0.26312000000000002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122.84090909090907</v>
      </c>
      <c r="BN451" s="64">
        <f t="shared" si="51"/>
        <v>124.08000000000001</v>
      </c>
      <c r="BO451" s="64">
        <f t="shared" si="52"/>
        <v>0.20942599067599066</v>
      </c>
      <c r="BP451" s="64">
        <f t="shared" si="53"/>
        <v>0.21153846153846156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339</v>
      </c>
      <c r="Y452" s="544">
        <f t="shared" si="49"/>
        <v>343.2</v>
      </c>
      <c r="Z452" s="36">
        <f>IFERROR(IF(Y452=0,"",ROUNDUP(Y452/H452,0)*0.01196),"")</f>
        <v>0.77739999999999998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362.11363636363632</v>
      </c>
      <c r="BN452" s="64">
        <f t="shared" si="51"/>
        <v>366.59999999999997</v>
      </c>
      <c r="BO452" s="64">
        <f t="shared" si="52"/>
        <v>0.61735139860139865</v>
      </c>
      <c r="BP452" s="64">
        <f t="shared" si="53"/>
        <v>0.625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93.560606060606062</v>
      </c>
      <c r="Y456" s="545">
        <f>IFERROR(Y450/H450,"0")+IFERROR(Y451/H451,"0")+IFERROR(Y452/H452,"0")+IFERROR(Y453/H453,"0")+IFERROR(Y454/H454,"0")+IFERROR(Y455/H455,"0")</f>
        <v>95</v>
      </c>
      <c r="Z456" s="545">
        <f>IFERROR(IF(Z450="",0,Z450),"0")+IFERROR(IF(Z451="",0,Z451),"0")+IFERROR(IF(Z452="",0,Z452),"0")+IFERROR(IF(Z453="",0,Z453),"0")+IFERROR(IF(Z454="",0,Z454),"0")+IFERROR(IF(Z455="",0,Z455),"0")</f>
        <v>1.1362000000000001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494</v>
      </c>
      <c r="Y457" s="545">
        <f>IFERROR(SUM(Y450:Y455),"0")</f>
        <v>501.6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8171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8318.1099999999988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8719.0796076331735</v>
      </c>
      <c r="Y499" s="545">
        <f>IFERROR(SUM(BN22:BN495),"0")</f>
        <v>8876.8589999999986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15</v>
      </c>
      <c r="Y500" s="38">
        <f>ROUNDUP(SUM(BP22:BP495),0)</f>
        <v>16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9094.0796076331735</v>
      </c>
      <c r="Y501" s="545">
        <f>GrossWeightTotalR+PalletQtyTotalR*25</f>
        <v>9276.8589999999986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1769.171964710446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1799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18.162160000000004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133.20000000000002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803.40000000000009</v>
      </c>
      <c r="E508" s="46">
        <f>IFERROR(Y86*1,"0")+IFERROR(Y87*1,"0")+IFERROR(Y88*1,"0")+IFERROR(Y92*1,"0")+IFERROR(Y93*1,"0")+IFERROR(Y94*1,"0")+IFERROR(Y95*1,"0")</f>
        <v>620.1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342.6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553.1400000000001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1754.4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35.68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62.4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464.91</v>
      </c>
      <c r="S508" s="46">
        <f>IFERROR(Y333*1,"0")+IFERROR(Y334*1,"0")+IFERROR(Y335*1,"0")</f>
        <v>32.4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1128</v>
      </c>
      <c r="U508" s="46">
        <f>IFERROR(Y366*1,"0")+IFERROR(Y367*1,"0")+IFERROR(Y368*1,"0")+IFERROR(Y372*1,"0")+IFERROR(Y376*1,"0")+IFERROR(Y377*1,"0")+IFERROR(Y381*1,"0")</f>
        <v>1197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1190.8799999999999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4"/>
        <filter val="1 196,00"/>
        <filter val="1 261,00"/>
        <filter val="1 769,17"/>
        <filter val="1,00"/>
        <filter val="10,00"/>
        <filter val="10,90"/>
        <filter val="100,00"/>
        <filter val="101,00"/>
        <filter val="108,00"/>
        <filter val="11,00"/>
        <filter val="112,00"/>
        <filter val="113,09"/>
        <filter val="114,00"/>
        <filter val="114,20"/>
        <filter val="115,00"/>
        <filter val="119,00"/>
        <filter val="12,00"/>
        <filter val="12,02"/>
        <filter val="127,00"/>
        <filter val="128,00"/>
        <filter val="13,00"/>
        <filter val="132,00"/>
        <filter val="132,89"/>
        <filter val="137,22"/>
        <filter val="144,00"/>
        <filter val="15"/>
        <filter val="15,21"/>
        <filter val="156,00"/>
        <filter val="16,00"/>
        <filter val="169,00"/>
        <filter val="170,00"/>
        <filter val="18,75"/>
        <filter val="184,00"/>
        <filter val="199,00"/>
        <filter val="20,00"/>
        <filter val="205,00"/>
        <filter val="21,00"/>
        <filter val="21,70"/>
        <filter val="22,00"/>
        <filter val="226,00"/>
        <filter val="229,92"/>
        <filter val="23,00"/>
        <filter val="23,61"/>
        <filter val="235,00"/>
        <filter val="239,00"/>
        <filter val="247,00"/>
        <filter val="249,00"/>
        <filter val="25,00"/>
        <filter val="25,83"/>
        <filter val="255,00"/>
        <filter val="261,00"/>
        <filter val="27,44"/>
        <filter val="276,00"/>
        <filter val="28,57"/>
        <filter val="28,80"/>
        <filter val="29,50"/>
        <filter val="3,09"/>
        <filter val="3,33"/>
        <filter val="3,89"/>
        <filter val="30,00"/>
        <filter val="30,26"/>
        <filter val="30,30"/>
        <filter val="307,00"/>
        <filter val="308,00"/>
        <filter val="31,00"/>
        <filter val="31,80"/>
        <filter val="339,00"/>
        <filter val="34,87"/>
        <filter val="347,00"/>
        <filter val="35,68"/>
        <filter val="36,00"/>
        <filter val="36,95"/>
        <filter val="385,00"/>
        <filter val="4,00"/>
        <filter val="40,00"/>
        <filter val="417,00"/>
        <filter val="42,22"/>
        <filter val="432,00"/>
        <filter val="432,79"/>
        <filter val="438,00"/>
        <filter val="45,00"/>
        <filter val="494,00"/>
        <filter val="512,00"/>
        <filter val="523,00"/>
        <filter val="57,00"/>
        <filter val="58,00"/>
        <filter val="59,00"/>
        <filter val="603,00"/>
        <filter val="62,00"/>
        <filter val="65,00"/>
        <filter val="7,00"/>
        <filter val="73,00"/>
        <filter val="74,00"/>
        <filter val="8 171,00"/>
        <filter val="8 719,08"/>
        <filter val="8,00"/>
        <filter val="82,00"/>
        <filter val="83,00"/>
        <filter val="85,00"/>
        <filter val="9 094,08"/>
        <filter val="93,56"/>
        <filter val="94,0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2025-10-15T10:57:07Z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