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84EB4D2-AEFE-4EFF-8178-1DE8061642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08" i="1" l="1"/>
  <c r="Q508" i="1"/>
  <c r="X497" i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425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Y373" i="1"/>
  <c r="X373" i="1"/>
  <c r="BP372" i="1"/>
  <c r="BO372" i="1"/>
  <c r="BN372" i="1"/>
  <c r="BM372" i="1"/>
  <c r="Z372" i="1"/>
  <c r="Z373" i="1" s="1"/>
  <c r="Y372" i="1"/>
  <c r="Y374" i="1" s="1"/>
  <c r="P372" i="1"/>
  <c r="X370" i="1"/>
  <c r="Y369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Y370" i="1" s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Y303" i="1" s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8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Y255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Y237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H508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8" i="1" s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8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8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Y90" i="1"/>
  <c r="Y97" i="1"/>
  <c r="Y104" i="1"/>
  <c r="Y110" i="1"/>
  <c r="Y118" i="1"/>
  <c r="Y122" i="1"/>
  <c r="Y127" i="1"/>
  <c r="Y133" i="1"/>
  <c r="Y137" i="1"/>
  <c r="Y149" i="1"/>
  <c r="Y167" i="1"/>
  <c r="Y173" i="1"/>
  <c r="Y184" i="1"/>
  <c r="Y188" i="1"/>
  <c r="Y200" i="1"/>
  <c r="Y212" i="1"/>
  <c r="Y216" i="1"/>
  <c r="Y229" i="1"/>
  <c r="Y238" i="1"/>
  <c r="Y245" i="1"/>
  <c r="Y254" i="1"/>
  <c r="BP267" i="1"/>
  <c r="BN267" i="1"/>
  <c r="Z267" i="1"/>
  <c r="Z269" i="1" s="1"/>
  <c r="BP290" i="1"/>
  <c r="BN290" i="1"/>
  <c r="Z290" i="1"/>
  <c r="BP298" i="1"/>
  <c r="BN298" i="1"/>
  <c r="Z298" i="1"/>
  <c r="Y302" i="1"/>
  <c r="BP306" i="1"/>
  <c r="BN306" i="1"/>
  <c r="Z306" i="1"/>
  <c r="Z310" i="1" s="1"/>
  <c r="Y310" i="1"/>
  <c r="BP314" i="1"/>
  <c r="BN314" i="1"/>
  <c r="Z314" i="1"/>
  <c r="Z316" i="1" s="1"/>
  <c r="BP320" i="1"/>
  <c r="BN320" i="1"/>
  <c r="Z320" i="1"/>
  <c r="BP328" i="1"/>
  <c r="BN328" i="1"/>
  <c r="Z328" i="1"/>
  <c r="Y330" i="1"/>
  <c r="S508" i="1"/>
  <c r="Y336" i="1"/>
  <c r="BP333" i="1"/>
  <c r="BN333" i="1"/>
  <c r="Z333" i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BP377" i="1"/>
  <c r="BN377" i="1"/>
  <c r="Z377" i="1"/>
  <c r="Z378" i="1" s="1"/>
  <c r="Y379" i="1"/>
  <c r="Y382" i="1"/>
  <c r="BP381" i="1"/>
  <c r="BN381" i="1"/>
  <c r="Z381" i="1"/>
  <c r="Z382" i="1" s="1"/>
  <c r="Y383" i="1"/>
  <c r="V508" i="1"/>
  <c r="Y398" i="1"/>
  <c r="BP387" i="1"/>
  <c r="BN387" i="1"/>
  <c r="Z387" i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D508" i="1"/>
  <c r="L508" i="1"/>
  <c r="U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Z96" i="1" s="1"/>
  <c r="BN93" i="1"/>
  <c r="Z95" i="1"/>
  <c r="BN95" i="1"/>
  <c r="Z100" i="1"/>
  <c r="BN100" i="1"/>
  <c r="BP100" i="1"/>
  <c r="Z102" i="1"/>
  <c r="BN102" i="1"/>
  <c r="Y105" i="1"/>
  <c r="Z108" i="1"/>
  <c r="Z110" i="1" s="1"/>
  <c r="BN108" i="1"/>
  <c r="Z114" i="1"/>
  <c r="Z117" i="1" s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Y144" i="1"/>
  <c r="Z147" i="1"/>
  <c r="Z149" i="1" s="1"/>
  <c r="BN147" i="1"/>
  <c r="I508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08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8" i="1"/>
  <c r="Z221" i="1"/>
  <c r="Z229" i="1" s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Z240" i="1"/>
  <c r="Z245" i="1" s="1"/>
  <c r="BN240" i="1"/>
  <c r="BP240" i="1"/>
  <c r="Z241" i="1"/>
  <c r="BN241" i="1"/>
  <c r="Z243" i="1"/>
  <c r="BN243" i="1"/>
  <c r="Z250" i="1"/>
  <c r="Z254" i="1" s="1"/>
  <c r="BN250" i="1"/>
  <c r="Z252" i="1"/>
  <c r="BN252" i="1"/>
  <c r="M508" i="1"/>
  <c r="Y263" i="1"/>
  <c r="Z260" i="1"/>
  <c r="Z262" i="1" s="1"/>
  <c r="BN260" i="1"/>
  <c r="Z261" i="1"/>
  <c r="BN261" i="1"/>
  <c r="Y262" i="1"/>
  <c r="O508" i="1"/>
  <c r="Y269" i="1"/>
  <c r="Z292" i="1"/>
  <c r="BP288" i="1"/>
  <c r="BN288" i="1"/>
  <c r="Z288" i="1"/>
  <c r="Y292" i="1"/>
  <c r="BP296" i="1"/>
  <c r="BN296" i="1"/>
  <c r="Z296" i="1"/>
  <c r="Z302" i="1" s="1"/>
  <c r="BP300" i="1"/>
  <c r="BN300" i="1"/>
  <c r="Z300" i="1"/>
  <c r="Y311" i="1"/>
  <c r="BP308" i="1"/>
  <c r="BN308" i="1"/>
  <c r="Z308" i="1"/>
  <c r="Y317" i="1"/>
  <c r="Y316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Z329" i="1" s="1"/>
  <c r="BP335" i="1"/>
  <c r="BN335" i="1"/>
  <c r="Z335" i="1"/>
  <c r="Y337" i="1"/>
  <c r="T508" i="1"/>
  <c r="Y348" i="1"/>
  <c r="BP341" i="1"/>
  <c r="BN341" i="1"/>
  <c r="Z341" i="1"/>
  <c r="Z348" i="1" s="1"/>
  <c r="BP345" i="1"/>
  <c r="BN345" i="1"/>
  <c r="Z345" i="1"/>
  <c r="Y353" i="1"/>
  <c r="BP357" i="1"/>
  <c r="BN357" i="1"/>
  <c r="Z357" i="1"/>
  <c r="Z358" i="1" s="1"/>
  <c r="Y359" i="1"/>
  <c r="BP367" i="1"/>
  <c r="BN367" i="1"/>
  <c r="Z367" i="1"/>
  <c r="Z369" i="1" s="1"/>
  <c r="Y378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W508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Z441" i="1" s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Y270" i="1"/>
  <c r="Y275" i="1"/>
  <c r="R508" i="1"/>
  <c r="Y293" i="1"/>
  <c r="Y420" i="1"/>
  <c r="Z508" i="1"/>
  <c r="Y441" i="1"/>
  <c r="BP438" i="1"/>
  <c r="BN438" i="1"/>
  <c r="Z438" i="1"/>
  <c r="BP446" i="1"/>
  <c r="BN446" i="1"/>
  <c r="Z446" i="1"/>
  <c r="Y457" i="1"/>
  <c r="BP450" i="1"/>
  <c r="BN450" i="1"/>
  <c r="Z450" i="1"/>
  <c r="Z456" i="1" s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Y500" i="1" l="1"/>
  <c r="Z336" i="1"/>
  <c r="Y498" i="1"/>
  <c r="Z447" i="1"/>
  <c r="Z323" i="1"/>
  <c r="Z211" i="1"/>
  <c r="Z104" i="1"/>
  <c r="Z89" i="1"/>
  <c r="Z43" i="1"/>
  <c r="Z31" i="1"/>
  <c r="Z503" i="1" s="1"/>
  <c r="Y502" i="1"/>
  <c r="Y499" i="1"/>
  <c r="Y501" i="1" s="1"/>
  <c r="Z477" i="1"/>
  <c r="Z397" i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<sst xmlns="http://schemas.openxmlformats.org/spreadsheetml/2006/main" count="2188" uniqueCount="796">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</sst>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84</v>
      </c>
      <c r="Y92" s="544">
        <f>IFERROR(IF(X92="",0,CEILING((X92/$H92),1)*$H92),"")</f>
        <v>89.1</v>
      </c>
      <c r="Z92" s="36">
        <f>IFERROR(IF(Y92=0,"",ROUNDUP(Y92/H92,0)*0.01898),"")</f>
        <v>0.20877999999999999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89.382222222222225</v>
      </c>
      <c r="BN92" s="64">
        <f>IFERROR(Y92*I92/H92,"0")</f>
        <v>94.808999999999983</v>
      </c>
      <c r="BO92" s="64">
        <f>IFERROR(1/J92*(X92/H92),"0")</f>
        <v>0.16203703703703703</v>
      </c>
      <c r="BP92" s="64">
        <f>IFERROR(1/J92*(Y92/H92),"0")</f>
        <v>0.171875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10.37037037037037</v>
      </c>
      <c r="Y96" s="545">
        <f>IFERROR(Y92/H92,"0")+IFERROR(Y93/H93,"0")+IFERROR(Y94/H94,"0")+IFERROR(Y95/H95,"0")</f>
        <v>11</v>
      </c>
      <c r="Z96" s="545">
        <f>IFERROR(IF(Z92="",0,Z92),"0")+IFERROR(IF(Z93="",0,Z93),"0")+IFERROR(IF(Z94="",0,Z94),"0")+IFERROR(IF(Z95="",0,Z95),"0")</f>
        <v>0.20877999999999999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84</v>
      </c>
      <c r="Y97" s="545">
        <f>IFERROR(SUM(Y92:Y95),"0")</f>
        <v>89.1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97</v>
      </c>
      <c r="Y113" s="544">
        <f>IFERROR(IF(X113="",0,CEILING((X113/$H113),1)*$H113),"")</f>
        <v>97.199999999999989</v>
      </c>
      <c r="Z113" s="36">
        <f>IFERROR(IF(Y113=0,"",ROUNDUP(Y113/H113,0)*0.01898),"")</f>
        <v>0.22776000000000002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103.14333333333335</v>
      </c>
      <c r="BN113" s="64">
        <f>IFERROR(Y113*I113/H113,"0")</f>
        <v>103.35599999999998</v>
      </c>
      <c r="BO113" s="64">
        <f>IFERROR(1/J113*(X113/H113),"0")</f>
        <v>0.1871141975308642</v>
      </c>
      <c r="BP113" s="64">
        <f>IFERROR(1/J113*(Y113/H113),"0")</f>
        <v>0.1875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11.975308641975309</v>
      </c>
      <c r="Y117" s="545">
        <f>IFERROR(Y113/H113,"0")+IFERROR(Y114/H114,"0")+IFERROR(Y115/H115,"0")+IFERROR(Y116/H116,"0")</f>
        <v>12</v>
      </c>
      <c r="Z117" s="545">
        <f>IFERROR(IF(Z113="",0,Z113),"0")+IFERROR(IF(Z114="",0,Z114),"0")+IFERROR(IF(Z115="",0,Z115),"0")+IFERROR(IF(Z116="",0,Z116),"0")</f>
        <v>0.22776000000000002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97</v>
      </c>
      <c r="Y118" s="545">
        <f>IFERROR(SUM(Y113:Y116),"0")</f>
        <v>97.199999999999989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84</v>
      </c>
      <c r="Y207" s="544">
        <f t="shared" si="15"/>
        <v>84</v>
      </c>
      <c r="Z207" s="36">
        <f t="shared" si="20"/>
        <v>0.22785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92.820000000000007</v>
      </c>
      <c r="BN207" s="64">
        <f t="shared" si="17"/>
        <v>92.820000000000007</v>
      </c>
      <c r="BO207" s="64">
        <f t="shared" si="18"/>
        <v>0.19230769230769232</v>
      </c>
      <c r="BP207" s="64">
        <f t="shared" si="19"/>
        <v>0.19230769230769232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72</v>
      </c>
      <c r="Y208" s="544">
        <f t="shared" si="15"/>
        <v>72</v>
      </c>
      <c r="Z208" s="36">
        <f t="shared" si="20"/>
        <v>0.1953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79.560000000000016</v>
      </c>
      <c r="BN208" s="64">
        <f t="shared" si="17"/>
        <v>79.560000000000016</v>
      </c>
      <c r="BO208" s="64">
        <f t="shared" si="18"/>
        <v>0.16483516483516486</v>
      </c>
      <c r="BP208" s="64">
        <f t="shared" si="19"/>
        <v>0.16483516483516486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65</v>
      </c>
      <c r="Y211" s="545">
        <f>IFERROR(Y202/H202,"0")+IFERROR(Y203/H203,"0")+IFERROR(Y204/H204,"0")+IFERROR(Y205/H205,"0")+IFERROR(Y206/H206,"0")+IFERROR(Y207/H207,"0")+IFERROR(Y208/H208,"0")+IFERROR(Y209/H209,"0")+IFERROR(Y210/H210,"0")</f>
        <v>65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0.42315000000000003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156</v>
      </c>
      <c r="Y212" s="545">
        <f>IFERROR(SUM(Y202:Y210),"0")</f>
        <v>156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25</v>
      </c>
      <c r="Y267" s="544">
        <f>IFERROR(IF(X267="",0,CEILING((X267/$H267),1)*$H267),"")</f>
        <v>26.4</v>
      </c>
      <c r="Z267" s="36">
        <f>IFERROR(IF(Y267=0,"",ROUNDUP(Y267/H267,0)*0.00651),"")</f>
        <v>7.1610000000000007E-2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27.625</v>
      </c>
      <c r="BN267" s="64">
        <f>IFERROR(Y267*I267/H267,"0")</f>
        <v>29.172000000000001</v>
      </c>
      <c r="BO267" s="64">
        <f>IFERROR(1/J267*(X267/H267),"0")</f>
        <v>5.7234432234432246E-2</v>
      </c>
      <c r="BP267" s="64">
        <f>IFERROR(1/J267*(Y267/H267),"0")</f>
        <v>6.0439560439560447E-2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35</v>
      </c>
      <c r="Y268" s="544">
        <f>IFERROR(IF(X268="",0,CEILING((X268/$H268),1)*$H268),"")</f>
        <v>36</v>
      </c>
      <c r="Z268" s="36">
        <f>IFERROR(IF(Y268=0,"",ROUNDUP(Y268/H268,0)*0.00651),"")</f>
        <v>9.7650000000000001E-2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37.625</v>
      </c>
      <c r="BN268" s="64">
        <f>IFERROR(Y268*I268/H268,"0")</f>
        <v>38.700000000000003</v>
      </c>
      <c r="BO268" s="64">
        <f>IFERROR(1/J268*(X268/H268),"0")</f>
        <v>8.0128205128205135E-2</v>
      </c>
      <c r="BP268" s="64">
        <f>IFERROR(1/J268*(Y268/H268),"0")</f>
        <v>8.241758241758243E-2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25</v>
      </c>
      <c r="Y269" s="545">
        <f>IFERROR(Y266/H266,"0")+IFERROR(Y267/H267,"0")+IFERROR(Y268/H268,"0")</f>
        <v>26</v>
      </c>
      <c r="Z269" s="545">
        <f>IFERROR(IF(Z266="",0,Z266),"0")+IFERROR(IF(Z267="",0,Z267),"0")+IFERROR(IF(Z268="",0,Z268),"0")</f>
        <v>0.16926000000000002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60</v>
      </c>
      <c r="Y270" s="545">
        <f>IFERROR(SUM(Y266:Y268),"0")</f>
        <v>62.4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72</v>
      </c>
      <c r="Y314" s="544">
        <f>IFERROR(IF(X314="",0,CEILING((X314/$H314),1)*$H314),"")</f>
        <v>78</v>
      </c>
      <c r="Z314" s="36">
        <f>IFERROR(IF(Y314=0,"",ROUNDUP(Y314/H314,0)*0.01898),"")</f>
        <v>0.1898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76.790769230769243</v>
      </c>
      <c r="BN314" s="64">
        <f>IFERROR(Y314*I314/H314,"0")</f>
        <v>83.190000000000012</v>
      </c>
      <c r="BO314" s="64">
        <f>IFERROR(1/J314*(X314/H314),"0")</f>
        <v>0.14423076923076925</v>
      </c>
      <c r="BP314" s="64">
        <f>IFERROR(1/J314*(Y314/H314),"0")</f>
        <v>0.15625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9.2307692307692317</v>
      </c>
      <c r="Y316" s="545">
        <f>IFERROR(Y313/H313,"0")+IFERROR(Y314/H314,"0")+IFERROR(Y315/H315,"0")</f>
        <v>10</v>
      </c>
      <c r="Z316" s="545">
        <f>IFERROR(IF(Z313="",0,Z313),"0")+IFERROR(IF(Z314="",0,Z314),"0")+IFERROR(IF(Z315="",0,Z315),"0")</f>
        <v>0.1898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72</v>
      </c>
      <c r="Y317" s="545">
        <f>IFERROR(SUM(Y313:Y315),"0")</f>
        <v>78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126</v>
      </c>
      <c r="Y341" s="544">
        <f t="shared" ref="Y341:Y347" si="32">IFERROR(IF(X341="",0,CEILING((X341/$H341),1)*$H341),"")</f>
        <v>135</v>
      </c>
      <c r="Z341" s="36">
        <f>IFERROR(IF(Y341=0,"",ROUNDUP(Y341/H341,0)*0.02175),"")</f>
        <v>0.19574999999999998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130.03200000000001</v>
      </c>
      <c r="BN341" s="64">
        <f t="shared" ref="BN341:BN347" si="34">IFERROR(Y341*I341/H341,"0")</f>
        <v>139.32000000000002</v>
      </c>
      <c r="BO341" s="64">
        <f t="shared" ref="BO341:BO347" si="35">IFERROR(1/J341*(X341/H341),"0")</f>
        <v>0.17499999999999999</v>
      </c>
      <c r="BP341" s="64">
        <f t="shared" ref="BP341:BP347" si="36">IFERROR(1/J341*(Y341/H341),"0")</f>
        <v>0.1875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0</v>
      </c>
      <c r="Y342" s="544">
        <f t="shared" si="32"/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0</v>
      </c>
      <c r="BN342" s="64">
        <f t="shared" si="34"/>
        <v>0</v>
      </c>
      <c r="BO342" s="64">
        <f t="shared" si="35"/>
        <v>0</v>
      </c>
      <c r="BP342" s="64">
        <f t="shared" si="36"/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77</v>
      </c>
      <c r="Y343" s="544">
        <f t="shared" si="32"/>
        <v>90</v>
      </c>
      <c r="Z343" s="36">
        <f>IFERROR(IF(Y343=0,"",ROUNDUP(Y343/H343,0)*0.02175),"")</f>
        <v>0.1305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79.463999999999999</v>
      </c>
      <c r="BN343" s="64">
        <f t="shared" si="34"/>
        <v>92.88000000000001</v>
      </c>
      <c r="BO343" s="64">
        <f t="shared" si="35"/>
        <v>0.10694444444444445</v>
      </c>
      <c r="BP343" s="64">
        <f t="shared" si="36"/>
        <v>0.125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13.533333333333335</v>
      </c>
      <c r="Y348" s="545">
        <f>IFERROR(Y341/H341,"0")+IFERROR(Y342/H342,"0")+IFERROR(Y343/H343,"0")+IFERROR(Y344/H344,"0")+IFERROR(Y345/H345,"0")+IFERROR(Y346/H346,"0")+IFERROR(Y347/H347,"0")</f>
        <v>15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0.32624999999999998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203</v>
      </c>
      <c r="Y349" s="545">
        <f>IFERROR(SUM(Y341:Y347),"0")</f>
        <v>225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137</v>
      </c>
      <c r="Y351" s="544">
        <f>IFERROR(IF(X351="",0,CEILING((X351/$H351),1)*$H351),"")</f>
        <v>150</v>
      </c>
      <c r="Z351" s="36">
        <f>IFERROR(IF(Y351=0,"",ROUNDUP(Y351/H351,0)*0.02175),"")</f>
        <v>0.21749999999999997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141.38400000000001</v>
      </c>
      <c r="BN351" s="64">
        <f>IFERROR(Y351*I351/H351,"0")</f>
        <v>154.80000000000001</v>
      </c>
      <c r="BO351" s="64">
        <f>IFERROR(1/J351*(X351/H351),"0")</f>
        <v>0.19027777777777777</v>
      </c>
      <c r="BP351" s="64">
        <f>IFERROR(1/J351*(Y351/H351),"0")</f>
        <v>0.20833333333333331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9.1333333333333329</v>
      </c>
      <c r="Y353" s="545">
        <f>IFERROR(Y351/H351,"0")+IFERROR(Y352/H352,"0")</f>
        <v>10</v>
      </c>
      <c r="Z353" s="545">
        <f>IFERROR(IF(Z351="",0,Z351),"0")+IFERROR(IF(Z352="",0,Z352),"0")</f>
        <v>0.21749999999999997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137</v>
      </c>
      <c r="Y354" s="545">
        <f>IFERROR(SUM(Y351:Y352),"0")</f>
        <v>150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0</v>
      </c>
      <c r="Y431" s="544">
        <f t="shared" si="43"/>
        <v>0</v>
      </c>
      <c r="Z431" s="36" t="str">
        <f t="shared" si="44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260</v>
      </c>
      <c r="Y434" s="544">
        <f t="shared" si="43"/>
        <v>264</v>
      </c>
      <c r="Z434" s="36">
        <f t="shared" si="44"/>
        <v>0.59799999999999998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277.72727272727269</v>
      </c>
      <c r="BN434" s="64">
        <f t="shared" si="46"/>
        <v>281.99999999999994</v>
      </c>
      <c r="BO434" s="64">
        <f t="shared" si="47"/>
        <v>0.47348484848484851</v>
      </c>
      <c r="BP434" s="64">
        <f t="shared" si="48"/>
        <v>0.48076923076923078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49.242424242424242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50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0.59799999999999998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260</v>
      </c>
      <c r="Y442" s="545">
        <f>IFERROR(SUM(Y429:Y440),"0")</f>
        <v>264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101</v>
      </c>
      <c r="Y444" s="544">
        <f>IFERROR(IF(X444="",0,CEILING((X444/$H444),1)*$H444),"")</f>
        <v>105.60000000000001</v>
      </c>
      <c r="Z444" s="36">
        <f>IFERROR(IF(Y444=0,"",ROUNDUP(Y444/H444,0)*0.01196),"")</f>
        <v>0.2392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107.88636363636363</v>
      </c>
      <c r="BN444" s="64">
        <f>IFERROR(Y444*I444/H444,"0")</f>
        <v>112.80000000000001</v>
      </c>
      <c r="BO444" s="64">
        <f>IFERROR(1/J444*(X444/H444),"0")</f>
        <v>0.1839306526806527</v>
      </c>
      <c r="BP444" s="64">
        <f>IFERROR(1/J444*(Y444/H444),"0")</f>
        <v>0.19230769230769232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19.128787878787879</v>
      </c>
      <c r="Y447" s="545">
        <f>IFERROR(Y444/H444,"0")+IFERROR(Y445/H445,"0")+IFERROR(Y446/H446,"0")</f>
        <v>20</v>
      </c>
      <c r="Z447" s="545">
        <f>IFERROR(IF(Z444="",0,Z444),"0")+IFERROR(IF(Z445="",0,Z445),"0")+IFERROR(IF(Z446="",0,Z446),"0")</f>
        <v>0.2392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101</v>
      </c>
      <c r="Y448" s="545">
        <f>IFERROR(SUM(Y444:Y446),"0")</f>
        <v>105.60000000000001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67</v>
      </c>
      <c r="Y450" s="544">
        <f t="shared" ref="Y450:Y455" si="49">IFERROR(IF(X450="",0,CEILING((X450/$H450),1)*$H450),"")</f>
        <v>68.64</v>
      </c>
      <c r="Z450" s="36">
        <f>IFERROR(IF(Y450=0,"",ROUNDUP(Y450/H450,0)*0.01196),"")</f>
        <v>0.15548000000000001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71.568181818181813</v>
      </c>
      <c r="BN450" s="64">
        <f t="shared" ref="BN450:BN455" si="51">IFERROR(Y450*I450/H450,"0")</f>
        <v>73.319999999999993</v>
      </c>
      <c r="BO450" s="64">
        <f t="shared" ref="BO450:BO455" si="52">IFERROR(1/J450*(X450/H450),"0")</f>
        <v>0.12201340326340326</v>
      </c>
      <c r="BP450" s="64">
        <f t="shared" ref="BP450:BP455" si="53">IFERROR(1/J450*(Y450/H450),"0")</f>
        <v>0.125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39</v>
      </c>
      <c r="Y451" s="544">
        <f t="shared" si="49"/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41.659090909090907</v>
      </c>
      <c r="BN451" s="64">
        <f t="shared" si="51"/>
        <v>45.12</v>
      </c>
      <c r="BO451" s="64">
        <f t="shared" si="52"/>
        <v>7.1022727272727265E-2</v>
      </c>
      <c r="BP451" s="64">
        <f t="shared" si="53"/>
        <v>7.6923076923076927E-2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75</v>
      </c>
      <c r="Y452" s="544">
        <f t="shared" si="49"/>
        <v>79.2</v>
      </c>
      <c r="Z452" s="36">
        <f>IFERROR(IF(Y452=0,"",ROUNDUP(Y452/H452,0)*0.01196),"")</f>
        <v>0.1794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80.11363636363636</v>
      </c>
      <c r="BN452" s="64">
        <f t="shared" si="51"/>
        <v>84.6</v>
      </c>
      <c r="BO452" s="64">
        <f t="shared" si="52"/>
        <v>0.13658216783216784</v>
      </c>
      <c r="BP452" s="64">
        <f t="shared" si="53"/>
        <v>0.14423076923076925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34.280303030303031</v>
      </c>
      <c r="Y456" s="545">
        <f>IFERROR(Y450/H450,"0")+IFERROR(Y451/H451,"0")+IFERROR(Y452/H452,"0")+IFERROR(Y453/H453,"0")+IFERROR(Y454/H454,"0")+IFERROR(Y455/H455,"0")</f>
        <v>36</v>
      </c>
      <c r="Z456" s="545">
        <f>IFERROR(IF(Z450="",0,Z450),"0")+IFERROR(IF(Z451="",0,Z451),"0")+IFERROR(IF(Z452="",0,Z452),"0")+IFERROR(IF(Z453="",0,Z453),"0")+IFERROR(IF(Z454="",0,Z454),"0")+IFERROR(IF(Z455="",0,Z455),"0")</f>
        <v>0.43056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181</v>
      </c>
      <c r="Y457" s="545">
        <f>IFERROR(SUM(Y450:Y455),"0")</f>
        <v>190.07999999999998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1351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1417.3799999999997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1436.7808702408702</v>
      </c>
      <c r="Y499" s="545">
        <f>IFERROR(SUM(BN22:BN495),"0")</f>
        <v>1506.4469999999997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3</v>
      </c>
      <c r="Y500" s="38">
        <f>ROUNDUP(SUM(BP22:BP495),0)</f>
        <v>3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1511.7808702408702</v>
      </c>
      <c r="Y501" s="545">
        <f>GrossWeightTotalR+PalletQtyTotalR*25</f>
        <v>1581.4469999999997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246.89463006129671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255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3.0302599999999997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46">
        <f>IFERROR(Y86*1,"0")+IFERROR(Y87*1,"0")+IFERROR(Y88*1,"0")+IFERROR(Y92*1,"0")+IFERROR(Y93*1,"0")+IFERROR(Y94*1,"0")+IFERROR(Y95*1,"0")</f>
        <v>89.1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97.199999999999989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156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62.4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78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375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559.68000000000006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2025-10-15T07:26:27Z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