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6119F23-CBC7-473D-AEFB-553E2A8292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Y456" i="1" s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5" i="1" s="1"/>
  <c r="P410" i="1"/>
  <c r="X408" i="1"/>
  <c r="X407" i="1"/>
  <c r="BO406" i="1"/>
  <c r="BM406" i="1"/>
  <c r="Y406" i="1"/>
  <c r="W508" i="1" s="1"/>
  <c r="P406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V508" i="1" s="1"/>
  <c r="P387" i="1"/>
  <c r="X383" i="1"/>
  <c r="X382" i="1"/>
  <c r="BO381" i="1"/>
  <c r="BM381" i="1"/>
  <c r="Y381" i="1"/>
  <c r="Y382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0" i="1" s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T508" i="1" s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08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2" i="1" s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O508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Z259" i="1"/>
  <c r="Y259" i="1"/>
  <c r="BP258" i="1"/>
  <c r="BO258" i="1"/>
  <c r="BN258" i="1"/>
  <c r="BM258" i="1"/>
  <c r="Z258" i="1"/>
  <c r="Z262" i="1" s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5" i="1" s="1"/>
  <c r="P240" i="1"/>
  <c r="X238" i="1"/>
  <c r="X237" i="1"/>
  <c r="BO236" i="1"/>
  <c r="BM236" i="1"/>
  <c r="Y236" i="1"/>
  <c r="Y238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N194" i="1"/>
  <c r="BM194" i="1"/>
  <c r="Z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8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8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Y43" i="1"/>
  <c r="X43" i="1"/>
  <c r="BP42" i="1"/>
  <c r="BO42" i="1"/>
  <c r="BN42" i="1"/>
  <c r="BM42" i="1"/>
  <c r="Z42" i="1"/>
  <c r="Y42" i="1"/>
  <c r="P42" i="1"/>
  <c r="BO41" i="1"/>
  <c r="BM41" i="1"/>
  <c r="Y41" i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58" i="1"/>
  <c r="BP52" i="1"/>
  <c r="BN52" i="1"/>
  <c r="Z52" i="1"/>
  <c r="Z57" i="1" s="1"/>
  <c r="BP56" i="1"/>
  <c r="BN56" i="1"/>
  <c r="Z5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BP29" i="1"/>
  <c r="BN29" i="1"/>
  <c r="Y31" i="1"/>
  <c r="BP41" i="1"/>
  <c r="BN41" i="1"/>
  <c r="Z41" i="1"/>
  <c r="Z43" i="1" s="1"/>
  <c r="BP54" i="1"/>
  <c r="BN54" i="1"/>
  <c r="Z54" i="1"/>
  <c r="C508" i="1"/>
  <c r="Y44" i="1"/>
  <c r="D508" i="1"/>
  <c r="Y57" i="1"/>
  <c r="Z60" i="1"/>
  <c r="Z63" i="1" s="1"/>
  <c r="BN60" i="1"/>
  <c r="BP60" i="1"/>
  <c r="Z62" i="1"/>
  <c r="BN62" i="1"/>
  <c r="Y63" i="1"/>
  <c r="Z66" i="1"/>
  <c r="Z69" i="1" s="1"/>
  <c r="BN66" i="1"/>
  <c r="BP66" i="1"/>
  <c r="Z68" i="1"/>
  <c r="BN68" i="1"/>
  <c r="Y69" i="1"/>
  <c r="Z72" i="1"/>
  <c r="Z77" i="1" s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8" i="1"/>
  <c r="Z87" i="1"/>
  <c r="Z89" i="1" s="1"/>
  <c r="BN87" i="1"/>
  <c r="BP87" i="1"/>
  <c r="Y90" i="1"/>
  <c r="Z92" i="1"/>
  <c r="BN92" i="1"/>
  <c r="BP92" i="1"/>
  <c r="Z94" i="1"/>
  <c r="BN94" i="1"/>
  <c r="Y97" i="1"/>
  <c r="F508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8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BP198" i="1"/>
  <c r="BN198" i="1"/>
  <c r="Z198" i="1"/>
  <c r="Y200" i="1"/>
  <c r="Y212" i="1"/>
  <c r="Y211" i="1"/>
  <c r="BP202" i="1"/>
  <c r="BN202" i="1"/>
  <c r="Z202" i="1"/>
  <c r="Z211" i="1" s="1"/>
  <c r="Y144" i="1"/>
  <c r="Y156" i="1"/>
  <c r="Y183" i="1"/>
  <c r="BP196" i="1"/>
  <c r="BN196" i="1"/>
  <c r="Z196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Y217" i="1"/>
  <c r="K508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Y237" i="1"/>
  <c r="Z240" i="1"/>
  <c r="BN240" i="1"/>
  <c r="BP240" i="1"/>
  <c r="Z241" i="1"/>
  <c r="BN241" i="1"/>
  <c r="Z243" i="1"/>
  <c r="BN243" i="1"/>
  <c r="Y246" i="1"/>
  <c r="L508" i="1"/>
  <c r="Z250" i="1"/>
  <c r="Z254" i="1" s="1"/>
  <c r="BN250" i="1"/>
  <c r="Z252" i="1"/>
  <c r="BN252" i="1"/>
  <c r="Y255" i="1"/>
  <c r="M508" i="1"/>
  <c r="Y263" i="1"/>
  <c r="BP259" i="1"/>
  <c r="BN259" i="1"/>
  <c r="Y262" i="1"/>
  <c r="Z269" i="1"/>
  <c r="BP267" i="1"/>
  <c r="BN267" i="1"/>
  <c r="Z267" i="1"/>
  <c r="BP290" i="1"/>
  <c r="BN290" i="1"/>
  <c r="Z290" i="1"/>
  <c r="BP298" i="1"/>
  <c r="BN298" i="1"/>
  <c r="Z298" i="1"/>
  <c r="Z310" i="1"/>
  <c r="BP306" i="1"/>
  <c r="BN306" i="1"/>
  <c r="Z306" i="1"/>
  <c r="Y310" i="1"/>
  <c r="BP314" i="1"/>
  <c r="BN314" i="1"/>
  <c r="Z314" i="1"/>
  <c r="Z316" i="1" s="1"/>
  <c r="BP320" i="1"/>
  <c r="BN320" i="1"/>
  <c r="Z320" i="1"/>
  <c r="Y229" i="1"/>
  <c r="Y254" i="1"/>
  <c r="Z292" i="1"/>
  <c r="BP288" i="1"/>
  <c r="BN288" i="1"/>
  <c r="Z288" i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6" i="1"/>
  <c r="Y323" i="1"/>
  <c r="BP319" i="1"/>
  <c r="BN319" i="1"/>
  <c r="Z319" i="1"/>
  <c r="Z323" i="1" s="1"/>
  <c r="BP322" i="1"/>
  <c r="BN322" i="1"/>
  <c r="Z322" i="1"/>
  <c r="Y324" i="1"/>
  <c r="Y329" i="1"/>
  <c r="BP326" i="1"/>
  <c r="BN326" i="1"/>
  <c r="Z326" i="1"/>
  <c r="Y330" i="1"/>
  <c r="Y337" i="1"/>
  <c r="Y349" i="1"/>
  <c r="Y353" i="1"/>
  <c r="Y359" i="1"/>
  <c r="Y369" i="1"/>
  <c r="Y379" i="1"/>
  <c r="Y383" i="1"/>
  <c r="Y397" i="1"/>
  <c r="Y403" i="1"/>
  <c r="Y408" i="1"/>
  <c r="Y414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Z462" i="1"/>
  <c r="BP460" i="1"/>
  <c r="BN460" i="1"/>
  <c r="Z460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Q508" i="1"/>
  <c r="U508" i="1"/>
  <c r="Y508" i="1"/>
  <c r="Y270" i="1"/>
  <c r="Y275" i="1"/>
  <c r="R508" i="1"/>
  <c r="Y293" i="1"/>
  <c r="Z328" i="1"/>
  <c r="BN328" i="1"/>
  <c r="Z333" i="1"/>
  <c r="Z336" i="1" s="1"/>
  <c r="BN333" i="1"/>
  <c r="BP333" i="1"/>
  <c r="Z335" i="1"/>
  <c r="BN335" i="1"/>
  <c r="Y336" i="1"/>
  <c r="Z341" i="1"/>
  <c r="Z348" i="1" s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Z357" i="1"/>
  <c r="Z358" i="1" s="1"/>
  <c r="BN357" i="1"/>
  <c r="Z367" i="1"/>
  <c r="Z369" i="1" s="1"/>
  <c r="BN367" i="1"/>
  <c r="Z377" i="1"/>
  <c r="Z378" i="1" s="1"/>
  <c r="BN377" i="1"/>
  <c r="Z381" i="1"/>
  <c r="Z382" i="1" s="1"/>
  <c r="BN381" i="1"/>
  <c r="BP381" i="1"/>
  <c r="Z387" i="1"/>
  <c r="Z397" i="1" s="1"/>
  <c r="BN387" i="1"/>
  <c r="BP387" i="1"/>
  <c r="Z389" i="1"/>
  <c r="BN389" i="1"/>
  <c r="Z391" i="1"/>
  <c r="BN391" i="1"/>
  <c r="Z393" i="1"/>
  <c r="BN393" i="1"/>
  <c r="Z395" i="1"/>
  <c r="BN395" i="1"/>
  <c r="Y398" i="1"/>
  <c r="Z401" i="1"/>
  <c r="Z402" i="1" s="1"/>
  <c r="BN401" i="1"/>
  <c r="Z406" i="1"/>
  <c r="Z407" i="1" s="1"/>
  <c r="BN406" i="1"/>
  <c r="BP406" i="1"/>
  <c r="Y407" i="1"/>
  <c r="Z410" i="1"/>
  <c r="Z414" i="1" s="1"/>
  <c r="BN410" i="1"/>
  <c r="BP410" i="1"/>
  <c r="Z412" i="1"/>
  <c r="BN412" i="1"/>
  <c r="Y420" i="1"/>
  <c r="Z508" i="1"/>
  <c r="Y441" i="1"/>
  <c r="Z430" i="1"/>
  <c r="Z441" i="1" s="1"/>
  <c r="BN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Z456" i="1" s="1"/>
  <c r="BP454" i="1"/>
  <c r="BN454" i="1"/>
  <c r="Z454" i="1"/>
  <c r="Y462" i="1"/>
  <c r="BP468" i="1"/>
  <c r="BN468" i="1"/>
  <c r="Z468" i="1"/>
  <c r="Z471" i="1" s="1"/>
  <c r="BP475" i="1"/>
  <c r="BN475" i="1"/>
  <c r="Z475" i="1"/>
  <c r="AB508" i="1"/>
  <c r="Y496" i="1"/>
  <c r="BP495" i="1"/>
  <c r="BN495" i="1"/>
  <c r="Z495" i="1"/>
  <c r="Z496" i="1" s="1"/>
  <c r="Y497" i="1"/>
  <c r="AA508" i="1"/>
  <c r="Z477" i="1" l="1"/>
  <c r="Z447" i="1"/>
  <c r="Z329" i="1"/>
  <c r="Y502" i="1"/>
  <c r="Y499" i="1"/>
  <c r="Z245" i="1"/>
  <c r="Z199" i="1"/>
  <c r="Z96" i="1"/>
  <c r="Z31" i="1"/>
  <c r="Y500" i="1"/>
  <c r="Z503" i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<sst xmlns="http://schemas.openxmlformats.org/spreadsheetml/2006/main" count="2188" uniqueCount="796">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</sst>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762</v>
      </c>
      <c r="Y40" s="544">
        <f>IFERROR(IF(X40="",0,CEILING((X40/$H40),1)*$H40),"")</f>
        <v>766.80000000000007</v>
      </c>
      <c r="Z40" s="36">
        <f>IFERROR(IF(Y40=0,"",ROUNDUP(Y40/H40,0)*0.01898),"")</f>
        <v>1.34758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792.69166666666661</v>
      </c>
      <c r="BN40" s="64">
        <f>IFERROR(Y40*I40/H40,"0")</f>
        <v>797.68499999999995</v>
      </c>
      <c r="BO40" s="64">
        <f>IFERROR(1/J40*(X40/H40),"0")</f>
        <v>1.1024305555555556</v>
      </c>
      <c r="BP40" s="64">
        <f>IFERROR(1/J40*(Y40/H40),"0")</f>
        <v>1.109375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70.555555555555557</v>
      </c>
      <c r="Y43" s="545">
        <f>IFERROR(Y40/H40,"0")+IFERROR(Y41/H41,"0")+IFERROR(Y42/H42,"0")</f>
        <v>71</v>
      </c>
      <c r="Z43" s="545">
        <f>IFERROR(IF(Z40="",0,Z40),"0")+IFERROR(IF(Z41="",0,Z41),"0")+IFERROR(IF(Z42="",0,Z42),"0")</f>
        <v>1.34758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762</v>
      </c>
      <c r="Y44" s="545">
        <f>IFERROR(SUM(Y40:Y42),"0")</f>
        <v>766.80000000000007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23</v>
      </c>
      <c r="Y51" s="544">
        <f t="shared" ref="Y51:Y56" si="0">IFERROR(IF(X51="",0,CEILING((X51/$H51),1)*$H51),"")</f>
        <v>33.599999999999994</v>
      </c>
      <c r="Z51" s="36">
        <f>IFERROR(IF(Y51=0,"",ROUNDUP(Y51/H51,0)*0.01898),"")</f>
        <v>5.6940000000000004E-2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23.893303571428575</v>
      </c>
      <c r="BN51" s="64">
        <f t="shared" ref="BN51:BN56" si="2">IFERROR(Y51*I51/H51,"0")</f>
        <v>34.904999999999994</v>
      </c>
      <c r="BO51" s="64">
        <f t="shared" ref="BO51:BO56" si="3">IFERROR(1/J51*(X51/H51),"0")</f>
        <v>3.2087053571428575E-2</v>
      </c>
      <c r="BP51" s="64">
        <f t="shared" ref="BP51:BP56" si="4">IFERROR(1/J51*(Y51/H51),"0")</f>
        <v>4.6874999999999993E-2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441</v>
      </c>
      <c r="Y52" s="544">
        <f t="shared" si="0"/>
        <v>442.8</v>
      </c>
      <c r="Z52" s="36">
        <f>IFERROR(IF(Y52=0,"",ROUNDUP(Y52/H52,0)*0.01898),"")</f>
        <v>0.77817999999999998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458.76249999999993</v>
      </c>
      <c r="BN52" s="64">
        <f t="shared" si="2"/>
        <v>460.63499999999999</v>
      </c>
      <c r="BO52" s="64">
        <f t="shared" si="3"/>
        <v>0.63802083333333326</v>
      </c>
      <c r="BP52" s="64">
        <f t="shared" si="4"/>
        <v>0.640625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34</v>
      </c>
      <c r="Y54" s="544">
        <f t="shared" si="0"/>
        <v>36</v>
      </c>
      <c r="Z54" s="36">
        <f>IFERROR(IF(Y54=0,"",ROUNDUP(Y54/H54,0)*0.00902),"")</f>
        <v>8.1180000000000002E-2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35.784999999999997</v>
      </c>
      <c r="BN54" s="64">
        <f t="shared" si="2"/>
        <v>37.89</v>
      </c>
      <c r="BO54" s="64">
        <f t="shared" si="3"/>
        <v>6.4393939393939392E-2</v>
      </c>
      <c r="BP54" s="64">
        <f t="shared" si="4"/>
        <v>6.8181818181818177E-2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51.386904761904759</v>
      </c>
      <c r="Y57" s="545">
        <f>IFERROR(Y51/H51,"0")+IFERROR(Y52/H52,"0")+IFERROR(Y53/H53,"0")+IFERROR(Y54/H54,"0")+IFERROR(Y55/H55,"0")+IFERROR(Y56/H56,"0")</f>
        <v>53</v>
      </c>
      <c r="Z57" s="545">
        <f>IFERROR(IF(Z51="",0,Z51),"0")+IFERROR(IF(Z52="",0,Z52),"0")+IFERROR(IF(Z53="",0,Z53),"0")+IFERROR(IF(Z54="",0,Z54),"0")+IFERROR(IF(Z55="",0,Z55),"0")+IFERROR(IF(Z56="",0,Z56),"0")</f>
        <v>0.9163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498</v>
      </c>
      <c r="Y58" s="545">
        <f>IFERROR(SUM(Y51:Y56),"0")</f>
        <v>512.4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25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26.39423076923077</v>
      </c>
      <c r="BN80" s="64">
        <f>IFERROR(Y80*I80/H80,"0")</f>
        <v>32.94</v>
      </c>
      <c r="BO80" s="64">
        <f>IFERROR(1/J80*(X80/H80),"0")</f>
        <v>5.0080128205128208E-2</v>
      </c>
      <c r="BP80" s="64">
        <f>IFERROR(1/J80*(Y80/H80),"0")</f>
        <v>6.25E-2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3.2051282051282053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25</v>
      </c>
      <c r="Y83" s="545">
        <f>IFERROR(SUM(Y80:Y81),"0")</f>
        <v>31.2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1137</v>
      </c>
      <c r="Y86" s="544">
        <f>IFERROR(IF(X86="",0,CEILING((X86/$H86),1)*$H86),"")</f>
        <v>1144.8000000000002</v>
      </c>
      <c r="Z86" s="36">
        <f>IFERROR(IF(Y86=0,"",ROUNDUP(Y86/H86,0)*0.01898),"")</f>
        <v>2.0118800000000001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1182.7958333333331</v>
      </c>
      <c r="BN86" s="64">
        <f>IFERROR(Y86*I86/H86,"0")</f>
        <v>1190.9100000000001</v>
      </c>
      <c r="BO86" s="64">
        <f>IFERROR(1/J86*(X86/H86),"0")</f>
        <v>1.6449652777777777</v>
      </c>
      <c r="BP86" s="64">
        <f>IFERROR(1/J86*(Y86/H86),"0")</f>
        <v>1.6562500000000002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105.27777777777777</v>
      </c>
      <c r="Y89" s="545">
        <f>IFERROR(Y86/H86,"0")+IFERROR(Y87/H87,"0")+IFERROR(Y88/H88,"0")</f>
        <v>106.00000000000001</v>
      </c>
      <c r="Z89" s="545">
        <f>IFERROR(IF(Z86="",0,Z86),"0")+IFERROR(IF(Z87="",0,Z87),"0")+IFERROR(IF(Z88="",0,Z88),"0")</f>
        <v>2.0118800000000001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1137</v>
      </c>
      <c r="Y90" s="545">
        <f>IFERROR(SUM(Y86:Y88),"0")</f>
        <v>1144.8000000000002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57</v>
      </c>
      <c r="Y94" s="544">
        <f>IFERROR(IF(X94="",0,CEILING((X94/$H94),1)*$H94),"")</f>
        <v>59.400000000000006</v>
      </c>
      <c r="Z94" s="36">
        <f>IFERROR(IF(Y94=0,"",ROUNDUP(Y94/H94,0)*0.00651),"")</f>
        <v>0.14322000000000001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62.32</v>
      </c>
      <c r="BN94" s="64">
        <f>IFERROR(Y94*I94/H94,"0")</f>
        <v>64.944000000000003</v>
      </c>
      <c r="BO94" s="64">
        <f>IFERROR(1/J94*(X94/H94),"0")</f>
        <v>0.115995115995116</v>
      </c>
      <c r="BP94" s="64">
        <f>IFERROR(1/J94*(Y94/H94),"0")</f>
        <v>0.12087912087912089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21.111111111111111</v>
      </c>
      <c r="Y96" s="545">
        <f>IFERROR(Y92/H92,"0")+IFERROR(Y93/H93,"0")+IFERROR(Y94/H94,"0")+IFERROR(Y95/H95,"0")</f>
        <v>22</v>
      </c>
      <c r="Z96" s="545">
        <f>IFERROR(IF(Z92="",0,Z92),"0")+IFERROR(IF(Z93="",0,Z93),"0")+IFERROR(IF(Z94="",0,Z94),"0")+IFERROR(IF(Z95="",0,Z95),"0")</f>
        <v>0.14322000000000001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57</v>
      </c>
      <c r="Y97" s="545">
        <f>IFERROR(SUM(Y92:Y95),"0")</f>
        <v>59.400000000000006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564</v>
      </c>
      <c r="Y100" s="544">
        <f>IFERROR(IF(X100="",0,CEILING((X100/$H100),1)*$H100),"")</f>
        <v>572.40000000000009</v>
      </c>
      <c r="Z100" s="36">
        <f>IFERROR(IF(Y100=0,"",ROUNDUP(Y100/H100,0)*0.01898),"")</f>
        <v>1.0059400000000001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586.71666666666658</v>
      </c>
      <c r="BN100" s="64">
        <f>IFERROR(Y100*I100/H100,"0")</f>
        <v>595.45500000000004</v>
      </c>
      <c r="BO100" s="64">
        <f>IFERROR(1/J100*(X100/H100),"0")</f>
        <v>0.81597222222222221</v>
      </c>
      <c r="BP100" s="64">
        <f>IFERROR(1/J100*(Y100/H100),"0")</f>
        <v>0.82812500000000011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52.222222222222221</v>
      </c>
      <c r="Y104" s="545">
        <f>IFERROR(Y100/H100,"0")+IFERROR(Y101/H101,"0")+IFERROR(Y102/H102,"0")+IFERROR(Y103/H103,"0")</f>
        <v>53.000000000000007</v>
      </c>
      <c r="Z104" s="545">
        <f>IFERROR(IF(Z100="",0,Z100),"0")+IFERROR(IF(Z101="",0,Z101),"0")+IFERROR(IF(Z102="",0,Z102),"0")+IFERROR(IF(Z103="",0,Z103),"0")</f>
        <v>1.0059400000000001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564</v>
      </c>
      <c r="Y105" s="545">
        <f>IFERROR(SUM(Y100:Y103),"0")</f>
        <v>572.40000000000009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63</v>
      </c>
      <c r="Y107" s="544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65.537499999999994</v>
      </c>
      <c r="BN107" s="64">
        <f>IFERROR(Y107*I107/H107,"0")</f>
        <v>67.410000000000011</v>
      </c>
      <c r="BO107" s="64">
        <f>IFERROR(1/J107*(X107/H107),"0")</f>
        <v>9.1145833333333329E-2</v>
      </c>
      <c r="BP107" s="64">
        <f>IFERROR(1/J107*(Y107/H107),"0")</f>
        <v>9.3750000000000014E-2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5.833333333333333</v>
      </c>
      <c r="Y110" s="545">
        <f>IFERROR(Y107/H107,"0")+IFERROR(Y108/H108,"0")+IFERROR(Y109/H109,"0")</f>
        <v>6.0000000000000009</v>
      </c>
      <c r="Z110" s="545">
        <f>IFERROR(IF(Z107="",0,Z107),"0")+IFERROR(IF(Z108="",0,Z108),"0")+IFERROR(IF(Z109="",0,Z109),"0")</f>
        <v>0.11388000000000001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63</v>
      </c>
      <c r="Y111" s="545">
        <f>IFERROR(SUM(Y107:Y109),"0")</f>
        <v>64.800000000000011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18</v>
      </c>
      <c r="Y158" s="544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19.157142857142855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3.2467532467532464E-2</v>
      </c>
      <c r="BP158" s="64">
        <f t="shared" ref="BP158:BP166" si="9">IFERROR(1/J158*(Y158/H158),"0")</f>
        <v>3.787878787878788E-2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104</v>
      </c>
      <c r="Y164" s="544">
        <f t="shared" si="5"/>
        <v>105</v>
      </c>
      <c r="Z164" s="36">
        <f>IFERROR(IF(Y164=0,"",ROUNDUP(Y164/H164,0)*0.00502),"")</f>
        <v>0.251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108.95238095238095</v>
      </c>
      <c r="BN164" s="64">
        <f t="shared" si="7"/>
        <v>110.00000000000001</v>
      </c>
      <c r="BO164" s="64">
        <f t="shared" si="8"/>
        <v>0.21164021164021163</v>
      </c>
      <c r="BP164" s="64">
        <f t="shared" si="9"/>
        <v>0.21367521367521369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54.761904761904759</v>
      </c>
      <c r="Y167" s="545">
        <f>IFERROR(Y158/H158,"0")+IFERROR(Y159/H159,"0")+IFERROR(Y160/H160,"0")+IFERROR(Y161/H161,"0")+IFERROR(Y162/H162,"0")+IFERROR(Y163/H163,"0")+IFERROR(Y164/H164,"0")+IFERROR(Y165/H165,"0")+IFERROR(Y166/H166,"0")</f>
        <v>56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0.30512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126</v>
      </c>
      <c r="Y168" s="545">
        <f>IFERROR(SUM(Y158:Y166),"0")</f>
        <v>130.19999999999999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33</v>
      </c>
      <c r="Y191" s="544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34.283333333333339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4.6296296296296294E-2</v>
      </c>
      <c r="BP191" s="64">
        <f t="shared" ref="BP191:BP198" si="14">IFERROR(1/J191*(Y191/H191),"0")</f>
        <v>5.3030303030303032E-2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410</v>
      </c>
      <c r="Y192" s="544">
        <f t="shared" si="10"/>
        <v>410.40000000000003</v>
      </c>
      <c r="Z192" s="36">
        <f>IFERROR(IF(Y192=0,"",ROUNDUP(Y192/H192,0)*0.00902),"")</f>
        <v>0.68552000000000002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425.9444444444444</v>
      </c>
      <c r="BN192" s="64">
        <f t="shared" si="12"/>
        <v>426.36000000000007</v>
      </c>
      <c r="BO192" s="64">
        <f t="shared" si="13"/>
        <v>0.57519640852974185</v>
      </c>
      <c r="BP192" s="64">
        <f t="shared" si="14"/>
        <v>0.5757575757575758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254</v>
      </c>
      <c r="Y194" s="544">
        <f t="shared" si="10"/>
        <v>259.20000000000005</v>
      </c>
      <c r="Z194" s="36">
        <f>IFERROR(IF(Y194=0,"",ROUNDUP(Y194/H194,0)*0.00902),"")</f>
        <v>0.43296000000000001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263.87777777777779</v>
      </c>
      <c r="BN194" s="64">
        <f t="shared" si="12"/>
        <v>269.28000000000003</v>
      </c>
      <c r="BO194" s="64">
        <f t="shared" si="13"/>
        <v>0.356341189674523</v>
      </c>
      <c r="BP194" s="64">
        <f t="shared" si="14"/>
        <v>0.3636363636363637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42</v>
      </c>
      <c r="Y195" s="544">
        <f t="shared" si="10"/>
        <v>43.2</v>
      </c>
      <c r="Z195" s="36">
        <f>IFERROR(IF(Y195=0,"",ROUNDUP(Y195/H195,0)*0.00502),"")</f>
        <v>0.12048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45.033333333333331</v>
      </c>
      <c r="BN195" s="64">
        <f t="shared" si="12"/>
        <v>46.32</v>
      </c>
      <c r="BO195" s="64">
        <f t="shared" si="13"/>
        <v>9.9715099715099717E-2</v>
      </c>
      <c r="BP195" s="64">
        <f t="shared" si="14"/>
        <v>0.10256410256410257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6</v>
      </c>
      <c r="Y196" s="544">
        <f t="shared" si="10"/>
        <v>7.2</v>
      </c>
      <c r="Z196" s="36">
        <f>IFERROR(IF(Y196=0,"",ROUNDUP(Y196/H196,0)*0.00502),"")</f>
        <v>2.0080000000000001E-2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6.3333333333333321</v>
      </c>
      <c r="BN196" s="64">
        <f t="shared" si="12"/>
        <v>7.6</v>
      </c>
      <c r="BO196" s="64">
        <f t="shared" si="13"/>
        <v>1.4245014245014245E-2</v>
      </c>
      <c r="BP196" s="64">
        <f t="shared" si="14"/>
        <v>1.7094017094017096E-2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12</v>
      </c>
      <c r="Y198" s="544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12.666666666666664</v>
      </c>
      <c r="BN198" s="64">
        <f t="shared" si="12"/>
        <v>13.299999999999999</v>
      </c>
      <c r="BO198" s="64">
        <f t="shared" si="13"/>
        <v>2.8490028490028491E-2</v>
      </c>
      <c r="BP198" s="64">
        <f t="shared" si="14"/>
        <v>2.9914529914529919E-2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162.40740740740742</v>
      </c>
      <c r="Y199" s="545">
        <f>IFERROR(Y191/H191,"0")+IFERROR(Y192/H192,"0")+IFERROR(Y193/H193,"0")+IFERROR(Y194/H194,"0")+IFERROR(Y195/H195,"0")+IFERROR(Y196/H196,"0")+IFERROR(Y197/H197,"0")+IFERROR(Y198/H198,"0")</f>
        <v>166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1.3573200000000001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757</v>
      </c>
      <c r="Y200" s="545">
        <f>IFERROR(SUM(Y191:Y198),"0")</f>
        <v>770.4000000000002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465</v>
      </c>
      <c r="Y204" s="544">
        <f t="shared" si="15"/>
        <v>469.79999999999995</v>
      </c>
      <c r="Z204" s="36">
        <f>IFERROR(IF(Y204=0,"",ROUNDUP(Y204/H204,0)*0.01898),"")</f>
        <v>1.0249200000000001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492.73965517241385</v>
      </c>
      <c r="BN204" s="64">
        <f t="shared" si="17"/>
        <v>497.82600000000002</v>
      </c>
      <c r="BO204" s="64">
        <f t="shared" si="18"/>
        <v>0.83512931034482762</v>
      </c>
      <c r="BP204" s="64">
        <f t="shared" si="19"/>
        <v>0.84375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232</v>
      </c>
      <c r="Y205" s="544">
        <f t="shared" si="15"/>
        <v>232.79999999999998</v>
      </c>
      <c r="Z205" s="36">
        <f t="shared" ref="Z205:Z210" si="20">IFERROR(IF(Y205=0,"",ROUNDUP(Y205/H205,0)*0.00651),"")</f>
        <v>0.63146999999999998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258.09999999999997</v>
      </c>
      <c r="BN205" s="64">
        <f t="shared" si="17"/>
        <v>258.98999999999995</v>
      </c>
      <c r="BO205" s="64">
        <f t="shared" si="18"/>
        <v>0.53113553113553125</v>
      </c>
      <c r="BP205" s="64">
        <f t="shared" si="19"/>
        <v>0.53296703296703296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49</v>
      </c>
      <c r="Y209" s="544">
        <f t="shared" si="15"/>
        <v>50.4</v>
      </c>
      <c r="Z209" s="36">
        <f t="shared" si="20"/>
        <v>0.13671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54.145000000000003</v>
      </c>
      <c r="BN209" s="64">
        <f t="shared" si="17"/>
        <v>55.692</v>
      </c>
      <c r="BO209" s="64">
        <f t="shared" si="18"/>
        <v>0.1121794871794872</v>
      </c>
      <c r="BP209" s="64">
        <f t="shared" si="19"/>
        <v>0.11538461538461539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150</v>
      </c>
      <c r="Y210" s="544">
        <f t="shared" si="15"/>
        <v>151.19999999999999</v>
      </c>
      <c r="Z210" s="36">
        <f t="shared" si="20"/>
        <v>0.41012999999999999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166.125</v>
      </c>
      <c r="BN210" s="64">
        <f t="shared" si="17"/>
        <v>167.45400000000001</v>
      </c>
      <c r="BO210" s="64">
        <f t="shared" si="18"/>
        <v>0.34340659340659341</v>
      </c>
      <c r="BP210" s="64">
        <f t="shared" si="19"/>
        <v>0.3461538461538462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233.0316091954023</v>
      </c>
      <c r="Y211" s="545">
        <f>IFERROR(Y202/H202,"0")+IFERROR(Y203/H203,"0")+IFERROR(Y204/H204,"0")+IFERROR(Y205/H205,"0")+IFERROR(Y206/H206,"0")+IFERROR(Y207/H207,"0")+IFERROR(Y208/H208,"0")+IFERROR(Y209/H209,"0")+IFERROR(Y210/H210,"0")</f>
        <v>235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2.20323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896</v>
      </c>
      <c r="Y212" s="545">
        <f>IFERROR(SUM(Y202:Y210),"0")</f>
        <v>904.19999999999982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12</v>
      </c>
      <c r="Y220" s="544">
        <f t="shared" ref="Y220:Y228" si="21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12.450000000000001</v>
      </c>
      <c r="BN220" s="64">
        <f t="shared" ref="BN220:BN228" si="23">IFERROR(Y220*I220/H220,"0")</f>
        <v>24.07</v>
      </c>
      <c r="BO220" s="64">
        <f t="shared" ref="BO220:BO228" si="24">IFERROR(1/J220*(X220/H220),"0")</f>
        <v>1.6163793103448277E-2</v>
      </c>
      <c r="BP220" s="64">
        <f t="shared" ref="BP220:BP228" si="25">IFERROR(1/J220*(Y220/H220),"0")</f>
        <v>3.125E-2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1.0344827586206897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3.7960000000000001E-2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12</v>
      </c>
      <c r="Y230" s="545">
        <f>IFERROR(SUM(Y220:Y228),"0")</f>
        <v>23.2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9</v>
      </c>
      <c r="Y244" s="544">
        <f>IFERROR(IF(X244="",0,CEILING((X244/$H244),1)*$H244),"")</f>
        <v>9.9</v>
      </c>
      <c r="Z244" s="36">
        <f>IFERROR(IF(Y244=0,"",ROUNDUP(Y244/H244,0)*0.0059),"")</f>
        <v>5.8999999999999997E-2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10.727272727272727</v>
      </c>
      <c r="BN244" s="64">
        <f>IFERROR(Y244*I244/H244,"0")</f>
        <v>11.8</v>
      </c>
      <c r="BO244" s="64">
        <f>IFERROR(1/J244*(X244/H244),"0")</f>
        <v>4.208754208754209E-2</v>
      </c>
      <c r="BP244" s="64">
        <f>IFERROR(1/J244*(Y244/H244),"0")</f>
        <v>4.6296296296296294E-2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9.0909090909090917</v>
      </c>
      <c r="Y245" s="545">
        <f>IFERROR(Y240/H240,"0")+IFERROR(Y241/H241,"0")+IFERROR(Y242/H242,"0")+IFERROR(Y243/H243,"0")+IFERROR(Y244/H244,"0")</f>
        <v>10</v>
      </c>
      <c r="Z245" s="545">
        <f>IFERROR(IF(Z240="",0,Z240),"0")+IFERROR(IF(Z241="",0,Z241),"0")+IFERROR(IF(Z242="",0,Z242),"0")+IFERROR(IF(Z243="",0,Z243),"0")+IFERROR(IF(Z244="",0,Z244),"0")</f>
        <v>5.8999999999999997E-2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9</v>
      </c>
      <c r="Y246" s="545">
        <f>IFERROR(SUM(Y240:Y244),"0")</f>
        <v>9.9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199</v>
      </c>
      <c r="Y314" s="544">
        <f>IFERROR(IF(X314="",0,CEILING((X314/$H314),1)*$H314),"")</f>
        <v>202.79999999999998</v>
      </c>
      <c r="Z314" s="36">
        <f>IFERROR(IF(Y314=0,"",ROUNDUP(Y314/H314,0)*0.01898),"")</f>
        <v>0.49348000000000003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212.24115384615388</v>
      </c>
      <c r="BN314" s="64">
        <f>IFERROR(Y314*I314/H314,"0")</f>
        <v>216.29400000000001</v>
      </c>
      <c r="BO314" s="64">
        <f>IFERROR(1/J314*(X314/H314),"0")</f>
        <v>0.39863782051282054</v>
      </c>
      <c r="BP314" s="64">
        <f>IFERROR(1/J314*(Y314/H314),"0")</f>
        <v>0.40625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25.512820512820515</v>
      </c>
      <c r="Y316" s="545">
        <f>IFERROR(Y313/H313,"0")+IFERROR(Y314/H314,"0")+IFERROR(Y315/H315,"0")</f>
        <v>26</v>
      </c>
      <c r="Z316" s="545">
        <f>IFERROR(IF(Z313="",0,Z313),"0")+IFERROR(IF(Z314="",0,Z314),"0")+IFERROR(IF(Z315="",0,Z315),"0")</f>
        <v>0.49348000000000003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199</v>
      </c>
      <c r="Y317" s="545">
        <f>IFERROR(SUM(Y313:Y315),"0")</f>
        <v>202.79999999999998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38</v>
      </c>
      <c r="Y322" s="544">
        <f>IFERROR(IF(X322="",0,CEILING((X322/$H322),1)*$H322),"")</f>
        <v>38.25</v>
      </c>
      <c r="Z322" s="36">
        <f>IFERROR(IF(Y322=0,"",ROUNDUP(Y322/H322,0)*0.00651),"")</f>
        <v>9.7650000000000001E-2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42.917647058823533</v>
      </c>
      <c r="BN322" s="64">
        <f>IFERROR(Y322*I322/H322,"0")</f>
        <v>43.2</v>
      </c>
      <c r="BO322" s="64">
        <f>IFERROR(1/J322*(X322/H322),"0")</f>
        <v>8.1878905408317187E-2</v>
      </c>
      <c r="BP322" s="64">
        <f>IFERROR(1/J322*(Y322/H322),"0")</f>
        <v>8.241758241758243E-2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14.901960784313726</v>
      </c>
      <c r="Y323" s="545">
        <f>IFERROR(Y319/H319,"0")+IFERROR(Y320/H320,"0")+IFERROR(Y321/H321,"0")+IFERROR(Y322/H322,"0")</f>
        <v>15.000000000000002</v>
      </c>
      <c r="Z323" s="545">
        <f>IFERROR(IF(Z319="",0,Z319),"0")+IFERROR(IF(Z320="",0,Z320),"0")+IFERROR(IF(Z321="",0,Z321),"0")+IFERROR(IF(Z322="",0,Z322),"0")</f>
        <v>9.7650000000000001E-2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38</v>
      </c>
      <c r="Y324" s="545">
        <f>IFERROR(SUM(Y319:Y322),"0")</f>
        <v>38.25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46</v>
      </c>
      <c r="Y326" s="544">
        <f>IFERROR(IF(X326="",0,CEILING((X326/$H326),1)*$H326),"")</f>
        <v>46</v>
      </c>
      <c r="Z326" s="36">
        <f>IFERROR(IF(Y326=0,"",ROUNDUP(Y326/H326,0)*0.00474),"")</f>
        <v>0.10902000000000001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51.52</v>
      </c>
      <c r="BN326" s="64">
        <f>IFERROR(Y326*I326/H326,"0")</f>
        <v>51.52</v>
      </c>
      <c r="BO326" s="64">
        <f>IFERROR(1/J326*(X326/H326),"0")</f>
        <v>9.6638655462184864E-2</v>
      </c>
      <c r="BP326" s="64">
        <f>IFERROR(1/J326*(Y326/H326),"0")</f>
        <v>9.6638655462184864E-2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47</v>
      </c>
      <c r="Y327" s="544">
        <f>IFERROR(IF(X327="",0,CEILING((X327/$H327),1)*$H327),"")</f>
        <v>48</v>
      </c>
      <c r="Z327" s="36">
        <f>IFERROR(IF(Y327=0,"",ROUNDUP(Y327/H327,0)*0.00474),"")</f>
        <v>0.11376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52.640000000000008</v>
      </c>
      <c r="BN327" s="64">
        <f>IFERROR(Y327*I327/H327,"0")</f>
        <v>53.760000000000005</v>
      </c>
      <c r="BO327" s="64">
        <f>IFERROR(1/J327*(X327/H327),"0")</f>
        <v>9.8739495798319324E-2</v>
      </c>
      <c r="BP327" s="64">
        <f>IFERROR(1/J327*(Y327/H327),"0")</f>
        <v>0.10084033613445378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57</v>
      </c>
      <c r="Y328" s="544">
        <f>IFERROR(IF(X328="",0,CEILING((X328/$H328),1)*$H328),"")</f>
        <v>58</v>
      </c>
      <c r="Z328" s="36">
        <f>IFERROR(IF(Y328=0,"",ROUNDUP(Y328/H328,0)*0.00474),"")</f>
        <v>0.13746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63.84</v>
      </c>
      <c r="BN328" s="64">
        <f>IFERROR(Y328*I328/H328,"0")</f>
        <v>64.960000000000008</v>
      </c>
      <c r="BO328" s="64">
        <f>IFERROR(1/J328*(X328/H328),"0")</f>
        <v>0.11974789915966386</v>
      </c>
      <c r="BP328" s="64">
        <f>IFERROR(1/J328*(Y328/H328),"0")</f>
        <v>0.12184873949579832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75</v>
      </c>
      <c r="Y329" s="545">
        <f>IFERROR(Y326/H326,"0")+IFERROR(Y327/H327,"0")+IFERROR(Y328/H328,"0")</f>
        <v>76</v>
      </c>
      <c r="Z329" s="545">
        <f>IFERROR(IF(Z326="",0,Z326),"0")+IFERROR(IF(Z327="",0,Z327),"0")+IFERROR(IF(Z328="",0,Z328),"0")</f>
        <v>0.36024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150</v>
      </c>
      <c r="Y330" s="545">
        <f>IFERROR(SUM(Y326:Y328),"0")</f>
        <v>152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685</v>
      </c>
      <c r="Y341" s="544">
        <f t="shared" ref="Y341:Y347" si="32">IFERROR(IF(X341="",0,CEILING((X341/$H341),1)*$H341),"")</f>
        <v>690</v>
      </c>
      <c r="Z341" s="36">
        <f>IFERROR(IF(Y341=0,"",ROUNDUP(Y341/H341,0)*0.02175),"")</f>
        <v>1.0004999999999999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706.92000000000007</v>
      </c>
      <c r="BN341" s="64">
        <f t="shared" ref="BN341:BN347" si="34">IFERROR(Y341*I341/H341,"0")</f>
        <v>712.08</v>
      </c>
      <c r="BO341" s="64">
        <f t="shared" ref="BO341:BO347" si="35">IFERROR(1/J341*(X341/H341),"0")</f>
        <v>0.95138888888888884</v>
      </c>
      <c r="BP341" s="64">
        <f t="shared" ref="BP341:BP347" si="36">IFERROR(1/J341*(Y341/H341),"0")</f>
        <v>0.95833333333333326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179</v>
      </c>
      <c r="Y342" s="544">
        <f t="shared" si="32"/>
        <v>180</v>
      </c>
      <c r="Z342" s="36">
        <f>IFERROR(IF(Y342=0,"",ROUNDUP(Y342/H342,0)*0.02175),"")</f>
        <v>0.26100000000000001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184.72800000000001</v>
      </c>
      <c r="BN342" s="64">
        <f t="shared" si="34"/>
        <v>185.76000000000002</v>
      </c>
      <c r="BO342" s="64">
        <f t="shared" si="35"/>
        <v>0.24861111111111112</v>
      </c>
      <c r="BP342" s="64">
        <f t="shared" si="36"/>
        <v>0.25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57.599999999999994</v>
      </c>
      <c r="Y348" s="545">
        <f>IFERROR(Y341/H341,"0")+IFERROR(Y342/H342,"0")+IFERROR(Y343/H343,"0")+IFERROR(Y344/H344,"0")+IFERROR(Y345/H345,"0")+IFERROR(Y346/H346,"0")+IFERROR(Y347/H347,"0")</f>
        <v>58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1.2614999999999998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864</v>
      </c>
      <c r="Y349" s="545">
        <f>IFERROR(SUM(Y341:Y347),"0")</f>
        <v>870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264</v>
      </c>
      <c r="Y367" s="544">
        <f>IFERROR(IF(X367="",0,CEILING((X367/$H367),1)*$H367),"")</f>
        <v>264</v>
      </c>
      <c r="Z367" s="36">
        <f>IFERROR(IF(Y367=0,"",ROUNDUP(Y367/H367,0)*0.01898),"")</f>
        <v>0.41755999999999999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273.57</v>
      </c>
      <c r="BN367" s="64">
        <f>IFERROR(Y367*I367/H367,"0")</f>
        <v>273.57</v>
      </c>
      <c r="BO367" s="64">
        <f>IFERROR(1/J367*(X367/H367),"0")</f>
        <v>0.34375</v>
      </c>
      <c r="BP367" s="64">
        <f>IFERROR(1/J367*(Y367/H367),"0")</f>
        <v>0.34375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22</v>
      </c>
      <c r="Y369" s="545">
        <f>IFERROR(Y366/H366,"0")+IFERROR(Y367/H367,"0")+IFERROR(Y368/H368,"0")</f>
        <v>22</v>
      </c>
      <c r="Z369" s="545">
        <f>IFERROR(IF(Z366="",0,Z366),"0")+IFERROR(IF(Z367="",0,Z367),"0")+IFERROR(IF(Z368="",0,Z368),"0")</f>
        <v>0.41755999999999999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264</v>
      </c>
      <c r="Y370" s="545">
        <f>IFERROR(SUM(Y366:Y368),"0")</f>
        <v>264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3712</v>
      </c>
      <c r="Y376" s="544">
        <f>IFERROR(IF(X376="",0,CEILING((X376/$H376),1)*$H376),"")</f>
        <v>3717</v>
      </c>
      <c r="Z376" s="36">
        <f>IFERROR(IF(Y376=0,"",ROUNDUP(Y376/H376,0)*0.01898),"")</f>
        <v>7.8387400000000005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3926.0586666666663</v>
      </c>
      <c r="BN376" s="64">
        <f>IFERROR(Y376*I376/H376,"0")</f>
        <v>3931.3469999999998</v>
      </c>
      <c r="BO376" s="64">
        <f>IFERROR(1/J376*(X376/H376),"0")</f>
        <v>6.4444444444444446</v>
      </c>
      <c r="BP376" s="64">
        <f>IFERROR(1/J376*(Y376/H376),"0")</f>
        <v>6.453125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412.44444444444446</v>
      </c>
      <c r="Y378" s="545">
        <f>IFERROR(Y376/H376,"0")+IFERROR(Y377/H377,"0")</f>
        <v>413</v>
      </c>
      <c r="Z378" s="545">
        <f>IFERROR(IF(Z376="",0,Z376),"0")+IFERROR(IF(Z377="",0,Z377),"0")</f>
        <v>7.8387400000000005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3712</v>
      </c>
      <c r="Y379" s="545">
        <f>IFERROR(SUM(Y376:Y377),"0")</f>
        <v>3717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82</v>
      </c>
      <c r="Y429" s="544">
        <f t="shared" ref="Y429:Y440" si="43">IFERROR(IF(X429="",0,CEILING((X429/$H429),1)*$H429),"")</f>
        <v>84.48</v>
      </c>
      <c r="Z429" s="36">
        <f t="shared" ref="Z429:Z435" si="44">IFERROR(IF(Y429=0,"",ROUNDUP(Y429/H429,0)*0.01196),"")</f>
        <v>0.19136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87.590909090909079</v>
      </c>
      <c r="BN429" s="64">
        <f t="shared" ref="BN429:BN440" si="46">IFERROR(Y429*I429/H429,"0")</f>
        <v>90.24</v>
      </c>
      <c r="BO429" s="64">
        <f t="shared" ref="BO429:BO440" si="47">IFERROR(1/J429*(X429/H429),"0")</f>
        <v>0.14932983682983683</v>
      </c>
      <c r="BP429" s="64">
        <f t="shared" ref="BP429:BP440" si="48">IFERROR(1/J429*(Y429/H429),"0")</f>
        <v>0.15384615384615385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265</v>
      </c>
      <c r="Y431" s="544">
        <f t="shared" si="43"/>
        <v>269.28000000000003</v>
      </c>
      <c r="Z431" s="36">
        <f t="shared" si="44"/>
        <v>0.60996000000000006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283.06818181818181</v>
      </c>
      <c r="BN431" s="64">
        <f t="shared" si="46"/>
        <v>287.64</v>
      </c>
      <c r="BO431" s="64">
        <f t="shared" si="47"/>
        <v>0.48259032634032634</v>
      </c>
      <c r="BP431" s="64">
        <f t="shared" si="48"/>
        <v>0.49038461538461542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0</v>
      </c>
      <c r="Y434" s="544">
        <f t="shared" si="43"/>
        <v>0</v>
      </c>
      <c r="Z434" s="36" t="str">
        <f t="shared" si="44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65.719696969696969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67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0.80132000000000003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347</v>
      </c>
      <c r="Y442" s="545">
        <f>IFERROR(SUM(Y429:Y440),"0")</f>
        <v>353.76000000000005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69</v>
      </c>
      <c r="Y444" s="544">
        <f>IFERROR(IF(X444="",0,CEILING((X444/$H444),1)*$H444),"")</f>
        <v>73.92</v>
      </c>
      <c r="Z444" s="36">
        <f>IFERROR(IF(Y444=0,"",ROUNDUP(Y444/H444,0)*0.01196),"")</f>
        <v>0.16744000000000001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73.704545454545439</v>
      </c>
      <c r="BN444" s="64">
        <f>IFERROR(Y444*I444/H444,"0")</f>
        <v>78.959999999999994</v>
      </c>
      <c r="BO444" s="64">
        <f>IFERROR(1/J444*(X444/H444),"0")</f>
        <v>0.1256555944055944</v>
      </c>
      <c r="BP444" s="64">
        <f>IFERROR(1/J444*(Y444/H444),"0")</f>
        <v>0.13461538461538464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13.068181818181818</v>
      </c>
      <c r="Y447" s="545">
        <f>IFERROR(Y444/H444,"0")+IFERROR(Y445/H445,"0")+IFERROR(Y446/H446,"0")</f>
        <v>14</v>
      </c>
      <c r="Z447" s="545">
        <f>IFERROR(IF(Z444="",0,Z444),"0")+IFERROR(IF(Z445="",0,Z445),"0")+IFERROR(IF(Z446="",0,Z446),"0")</f>
        <v>0.16744000000000001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69</v>
      </c>
      <c r="Y448" s="545">
        <f>IFERROR(SUM(Y444:Y446),"0")</f>
        <v>73.92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29</v>
      </c>
      <c r="Y450" s="544">
        <f t="shared" ref="Y450:Y455" si="49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30.977272727272727</v>
      </c>
      <c r="BN450" s="64">
        <f t="shared" ref="BN450:BN455" si="51">IFERROR(Y450*I450/H450,"0")</f>
        <v>33.839999999999996</v>
      </c>
      <c r="BO450" s="64">
        <f t="shared" ref="BO450:BO455" si="52">IFERROR(1/J450*(X450/H450),"0")</f>
        <v>5.281177156177156E-2</v>
      </c>
      <c r="BP450" s="64">
        <f t="shared" ref="BP450:BP455" si="53">IFERROR(1/J450*(Y450/H450),"0")</f>
        <v>5.7692307692307696E-2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5.4924242424242422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29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10578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10693.11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11139.40841826798</v>
      </c>
      <c r="Y499" s="545">
        <f>IFERROR(SUM(BN22:BN495),"0")</f>
        <v>11260.666999999998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18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11589.40841826798</v>
      </c>
      <c r="Y501" s="545">
        <f>GrossWeightTotalR+PalletQtyTotalR*25</f>
        <v>11710.666999999998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1461.6578749531591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1481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21.087039999999998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766.80000000000007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543.6</v>
      </c>
      <c r="E508" s="46">
        <f>IFERROR(Y86*1,"0")+IFERROR(Y87*1,"0")+IFERROR(Y88*1,"0")+IFERROR(Y92*1,"0")+IFERROR(Y93*1,"0")+IFERROR(Y94*1,"0")+IFERROR(Y95*1,"0")</f>
        <v>1204.2000000000003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637.20000000000005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130.19999999999999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1674.6000000000004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33.1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393.04999999999995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870</v>
      </c>
      <c r="U508" s="46">
        <f>IFERROR(Y366*1,"0")+IFERROR(Y367*1,"0")+IFERROR(Y368*1,"0")+IFERROR(Y372*1,"0")+IFERROR(Y376*1,"0")+IFERROR(Y377*1,"0")+IFERROR(Y381*1,"0")</f>
        <v>3981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459.36000000000007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