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lga1\Downloads\"/>
    </mc:Choice>
  </mc:AlternateContent>
  <xr:revisionPtr revIDLastSave="0" documentId="13_ncr:1_{4B1B85D2-D779-4C7A-AD38-72BDD9B56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Sheet!$A$3:$BA$67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Q12" i="1" s="1"/>
  <c r="R12" i="1" s="1"/>
  <c r="E13" i="1"/>
  <c r="Q13" i="1" s="1"/>
  <c r="R13" i="1" s="1"/>
  <c r="E14" i="1"/>
  <c r="E15" i="1"/>
  <c r="E16" i="1"/>
  <c r="E17" i="1"/>
  <c r="E18" i="1"/>
  <c r="E19" i="1"/>
  <c r="E20" i="1"/>
  <c r="L20" i="1" s="1"/>
  <c r="E21" i="1"/>
  <c r="Q21" i="1" s="1"/>
  <c r="R21" i="1" s="1"/>
  <c r="E22" i="1"/>
  <c r="E23" i="1"/>
  <c r="E24" i="1"/>
  <c r="E25" i="1"/>
  <c r="E26" i="1"/>
  <c r="E27" i="1"/>
  <c r="E28" i="1"/>
  <c r="E29" i="1"/>
  <c r="Q29" i="1" s="1"/>
  <c r="R29" i="1" s="1"/>
  <c r="E30" i="1"/>
  <c r="E31" i="1"/>
  <c r="E32" i="1"/>
  <c r="E33" i="1"/>
  <c r="E34" i="1"/>
  <c r="E35" i="1"/>
  <c r="E36" i="1"/>
  <c r="E37" i="1"/>
  <c r="Q37" i="1" s="1"/>
  <c r="R37" i="1" s="1"/>
  <c r="E38" i="1"/>
  <c r="E39" i="1"/>
  <c r="E40" i="1"/>
  <c r="E41" i="1"/>
  <c r="E42" i="1"/>
  <c r="E43" i="1"/>
  <c r="E44" i="1"/>
  <c r="E45" i="1"/>
  <c r="L45" i="1" s="1"/>
  <c r="E46" i="1"/>
  <c r="E47" i="1"/>
  <c r="E48" i="1"/>
  <c r="E49" i="1"/>
  <c r="E50" i="1"/>
  <c r="E51" i="1"/>
  <c r="E52" i="1"/>
  <c r="E53" i="1"/>
  <c r="Q53" i="1" s="1"/>
  <c r="V53" i="1" s="1"/>
  <c r="E54" i="1"/>
  <c r="E55" i="1"/>
  <c r="E56" i="1"/>
  <c r="E57" i="1"/>
  <c r="E58" i="1"/>
  <c r="E59" i="1"/>
  <c r="E60" i="1"/>
  <c r="E61" i="1"/>
  <c r="Q61" i="1" s="1"/>
  <c r="V61" i="1" s="1"/>
  <c r="E62" i="1"/>
  <c r="E63" i="1"/>
  <c r="E64" i="1"/>
  <c r="E65" i="1"/>
  <c r="Q19" i="1"/>
  <c r="R19" i="1" s="1"/>
  <c r="E5" i="1"/>
  <c r="Q11" i="1"/>
  <c r="R11" i="1" s="1"/>
  <c r="L9" i="1"/>
  <c r="L17" i="1"/>
  <c r="L18" i="1"/>
  <c r="AO4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L10" i="1"/>
  <c r="Q26" i="1"/>
  <c r="R26" i="1" s="1"/>
  <c r="Q27" i="1"/>
  <c r="R27" i="1" s="1"/>
  <c r="L34" i="1"/>
  <c r="Q35" i="1"/>
  <c r="R35" i="1" s="1"/>
  <c r="Q42" i="1"/>
  <c r="R42" i="1" s="1"/>
  <c r="L43" i="1"/>
  <c r="Q50" i="1"/>
  <c r="U50" i="1" s="1"/>
  <c r="L51" i="1"/>
  <c r="Q58" i="1"/>
  <c r="V58" i="1" s="1"/>
  <c r="Q59" i="1"/>
  <c r="V59" i="1" s="1"/>
  <c r="AL14" i="1"/>
  <c r="AL47" i="1"/>
  <c r="AL48" i="1"/>
  <c r="AL35" i="1"/>
  <c r="AL23" i="1"/>
  <c r="AL19" i="1"/>
  <c r="AL29" i="1"/>
  <c r="AL21" i="1"/>
  <c r="AL27" i="1"/>
  <c r="AL22" i="1"/>
  <c r="AL37" i="1"/>
  <c r="AL36" i="1"/>
  <c r="AL41" i="1"/>
  <c r="AL49" i="1"/>
  <c r="AL17" i="1"/>
  <c r="AL26" i="1"/>
  <c r="AL30" i="1"/>
  <c r="AL16" i="1"/>
  <c r="AL39" i="1"/>
  <c r="AL24" i="1"/>
  <c r="AL25" i="1"/>
  <c r="AL6" i="1"/>
  <c r="AL44" i="1"/>
  <c r="AL31" i="1"/>
  <c r="AL9" i="1"/>
  <c r="AL40" i="1"/>
  <c r="AL8" i="1"/>
  <c r="AL10" i="1"/>
  <c r="AL28" i="1"/>
  <c r="AL7" i="1"/>
  <c r="AL43" i="1"/>
  <c r="AL50" i="1"/>
  <c r="AL42" i="1"/>
  <c r="AL5" i="1"/>
  <c r="AL51" i="1"/>
  <c r="AL20" i="1"/>
  <c r="AL15" i="1"/>
  <c r="AL11" i="1"/>
  <c r="AL12" i="1"/>
  <c r="AL34" i="1"/>
  <c r="AL38" i="1"/>
  <c r="AL33" i="1"/>
  <c r="AL32" i="1"/>
  <c r="AL18" i="1"/>
  <c r="AL46" i="1"/>
  <c r="AL45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13" i="1"/>
  <c r="AM14" i="1"/>
  <c r="AM47" i="1"/>
  <c r="AM48" i="1"/>
  <c r="AM35" i="1"/>
  <c r="AM23" i="1"/>
  <c r="AM19" i="1"/>
  <c r="AM29" i="1"/>
  <c r="AM21" i="1"/>
  <c r="AM27" i="1"/>
  <c r="AM22" i="1"/>
  <c r="AM37" i="1"/>
  <c r="AM36" i="1"/>
  <c r="AM41" i="1"/>
  <c r="AM49" i="1"/>
  <c r="AM17" i="1"/>
  <c r="AM26" i="1"/>
  <c r="AM30" i="1"/>
  <c r="AM16" i="1"/>
  <c r="AM39" i="1"/>
  <c r="AM24" i="1"/>
  <c r="AM25" i="1"/>
  <c r="AM6" i="1"/>
  <c r="AM44" i="1"/>
  <c r="AM31" i="1"/>
  <c r="AM9" i="1"/>
  <c r="AM40" i="1"/>
  <c r="AM8" i="1"/>
  <c r="AM10" i="1"/>
  <c r="AM28" i="1"/>
  <c r="AM7" i="1"/>
  <c r="AM43" i="1"/>
  <c r="AM50" i="1"/>
  <c r="AM42" i="1"/>
  <c r="AM5" i="1"/>
  <c r="AM51" i="1"/>
  <c r="AM20" i="1"/>
  <c r="AM15" i="1"/>
  <c r="AM11" i="1"/>
  <c r="AM12" i="1"/>
  <c r="AM34" i="1"/>
  <c r="AM38" i="1"/>
  <c r="AM33" i="1"/>
  <c r="AM32" i="1"/>
  <c r="AM18" i="1"/>
  <c r="AM46" i="1"/>
  <c r="AM45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13" i="1"/>
  <c r="AJ14" i="1"/>
  <c r="AJ47" i="1"/>
  <c r="AJ48" i="1"/>
  <c r="AJ35" i="1"/>
  <c r="AJ23" i="1"/>
  <c r="AJ19" i="1"/>
  <c r="AJ29" i="1"/>
  <c r="AJ21" i="1"/>
  <c r="AJ27" i="1"/>
  <c r="AJ22" i="1"/>
  <c r="AJ37" i="1"/>
  <c r="AJ36" i="1"/>
  <c r="AJ41" i="1"/>
  <c r="AJ49" i="1"/>
  <c r="AJ17" i="1"/>
  <c r="AJ30" i="1"/>
  <c r="AJ16" i="1"/>
  <c r="AJ39" i="1"/>
  <c r="AJ24" i="1"/>
  <c r="AJ25" i="1"/>
  <c r="AJ6" i="1"/>
  <c r="AJ44" i="1"/>
  <c r="AJ31" i="1"/>
  <c r="AJ9" i="1"/>
  <c r="AJ40" i="1"/>
  <c r="AJ8" i="1"/>
  <c r="AJ10" i="1"/>
  <c r="AJ28" i="1"/>
  <c r="AJ7" i="1"/>
  <c r="AJ43" i="1"/>
  <c r="AJ50" i="1"/>
  <c r="AJ42" i="1"/>
  <c r="AJ5" i="1"/>
  <c r="AJ51" i="1"/>
  <c r="AJ20" i="1"/>
  <c r="AJ15" i="1"/>
  <c r="AJ11" i="1"/>
  <c r="AJ12" i="1"/>
  <c r="AJ34" i="1"/>
  <c r="AJ38" i="1"/>
  <c r="AJ33" i="1"/>
  <c r="AJ32" i="1"/>
  <c r="AJ18" i="1"/>
  <c r="AJ46" i="1"/>
  <c r="AJ45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13" i="1"/>
  <c r="AA14" i="1"/>
  <c r="AK14" i="1" s="1"/>
  <c r="AA47" i="1"/>
  <c r="AK47" i="1" s="1"/>
  <c r="AA48" i="1"/>
  <c r="AK48" i="1" s="1"/>
  <c r="AA35" i="1"/>
  <c r="AK35" i="1" s="1"/>
  <c r="AA23" i="1"/>
  <c r="AK23" i="1" s="1"/>
  <c r="AA19" i="1"/>
  <c r="AK19" i="1" s="1"/>
  <c r="AA29" i="1"/>
  <c r="AK29" i="1" s="1"/>
  <c r="AA21" i="1"/>
  <c r="AK21" i="1" s="1"/>
  <c r="AA27" i="1"/>
  <c r="AK27" i="1" s="1"/>
  <c r="AA22" i="1"/>
  <c r="AK22" i="1" s="1"/>
  <c r="AA37" i="1"/>
  <c r="AK37" i="1" s="1"/>
  <c r="AA36" i="1"/>
  <c r="AK36" i="1" s="1"/>
  <c r="AA41" i="1"/>
  <c r="AK41" i="1" s="1"/>
  <c r="AA49" i="1"/>
  <c r="AK49" i="1" s="1"/>
  <c r="AA17" i="1"/>
  <c r="AK17" i="1" s="1"/>
  <c r="AA26" i="1"/>
  <c r="AK26" i="1" s="1"/>
  <c r="AA30" i="1"/>
  <c r="AK30" i="1" s="1"/>
  <c r="AA16" i="1"/>
  <c r="AK16" i="1" s="1"/>
  <c r="AA39" i="1"/>
  <c r="AK39" i="1" s="1"/>
  <c r="AA24" i="1"/>
  <c r="AK24" i="1" s="1"/>
  <c r="AA25" i="1"/>
  <c r="AK25" i="1" s="1"/>
  <c r="AA6" i="1"/>
  <c r="AK6" i="1" s="1"/>
  <c r="AA44" i="1"/>
  <c r="AK44" i="1" s="1"/>
  <c r="AA31" i="1"/>
  <c r="AK31" i="1" s="1"/>
  <c r="AA9" i="1"/>
  <c r="AK9" i="1" s="1"/>
  <c r="AA40" i="1"/>
  <c r="AK40" i="1" s="1"/>
  <c r="AA8" i="1"/>
  <c r="AK8" i="1" s="1"/>
  <c r="AA10" i="1"/>
  <c r="AK10" i="1" s="1"/>
  <c r="AA28" i="1"/>
  <c r="AK28" i="1" s="1"/>
  <c r="AA7" i="1"/>
  <c r="AK7" i="1" s="1"/>
  <c r="AA43" i="1"/>
  <c r="AK43" i="1" s="1"/>
  <c r="AA50" i="1"/>
  <c r="AK50" i="1" s="1"/>
  <c r="AA42" i="1"/>
  <c r="AK42" i="1" s="1"/>
  <c r="AA5" i="1"/>
  <c r="AK5" i="1" s="1"/>
  <c r="AA51" i="1"/>
  <c r="AK51" i="1" s="1"/>
  <c r="AA20" i="1"/>
  <c r="AK20" i="1" s="1"/>
  <c r="AA15" i="1"/>
  <c r="AK15" i="1" s="1"/>
  <c r="AA11" i="1"/>
  <c r="AK11" i="1" s="1"/>
  <c r="AA12" i="1"/>
  <c r="AK12" i="1" s="1"/>
  <c r="AA34" i="1"/>
  <c r="AK34" i="1" s="1"/>
  <c r="AA38" i="1"/>
  <c r="AK38" i="1" s="1"/>
  <c r="AA33" i="1"/>
  <c r="AK33" i="1" s="1"/>
  <c r="AA32" i="1"/>
  <c r="AK32" i="1" s="1"/>
  <c r="AA18" i="1"/>
  <c r="AK18" i="1" s="1"/>
  <c r="AA46" i="1"/>
  <c r="AK46" i="1" s="1"/>
  <c r="AA45" i="1"/>
  <c r="AK45" i="1" s="1"/>
  <c r="AA52" i="1"/>
  <c r="AK52" i="1" s="1"/>
  <c r="AA53" i="1"/>
  <c r="AK53" i="1" s="1"/>
  <c r="AA54" i="1"/>
  <c r="AK54" i="1" s="1"/>
  <c r="AA55" i="1"/>
  <c r="AK55" i="1" s="1"/>
  <c r="AA56" i="1"/>
  <c r="AK56" i="1" s="1"/>
  <c r="AA57" i="1"/>
  <c r="AK57" i="1" s="1"/>
  <c r="AA58" i="1"/>
  <c r="AK58" i="1" s="1"/>
  <c r="AA59" i="1"/>
  <c r="AK59" i="1" s="1"/>
  <c r="AA60" i="1"/>
  <c r="AK60" i="1" s="1"/>
  <c r="AA61" i="1"/>
  <c r="AK61" i="1" s="1"/>
  <c r="AA62" i="1"/>
  <c r="AK62" i="1" s="1"/>
  <c r="AA63" i="1"/>
  <c r="AK63" i="1" s="1"/>
  <c r="AA64" i="1"/>
  <c r="AK64" i="1" s="1"/>
  <c r="AA65" i="1"/>
  <c r="AK65" i="1" s="1"/>
  <c r="AA13" i="1"/>
  <c r="AK13" i="1" s="1"/>
  <c r="Q65" i="1"/>
  <c r="V65" i="1" s="1"/>
  <c r="L65" i="1"/>
  <c r="Q64" i="1"/>
  <c r="V64" i="1" s="1"/>
  <c r="L64" i="1"/>
  <c r="Q63" i="1"/>
  <c r="V63" i="1" s="1"/>
  <c r="L63" i="1"/>
  <c r="Q62" i="1"/>
  <c r="V62" i="1" s="1"/>
  <c r="L62" i="1"/>
  <c r="Q60" i="1"/>
  <c r="V60" i="1" s="1"/>
  <c r="L60" i="1"/>
  <c r="L59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2" i="1"/>
  <c r="V52" i="1" s="1"/>
  <c r="L52" i="1"/>
  <c r="Q46" i="1"/>
  <c r="R46" i="1" s="1"/>
  <c r="L46" i="1"/>
  <c r="Q32" i="1"/>
  <c r="R32" i="1" s="1"/>
  <c r="L32" i="1"/>
  <c r="Q33" i="1"/>
  <c r="R33" i="1" s="1"/>
  <c r="L33" i="1"/>
  <c r="Q38" i="1"/>
  <c r="R38" i="1" s="1"/>
  <c r="L38" i="1"/>
  <c r="Q15" i="1"/>
  <c r="L50" i="1"/>
  <c r="Q43" i="1"/>
  <c r="R43" i="1" s="1"/>
  <c r="L7" i="1"/>
  <c r="Q28" i="1"/>
  <c r="R28" i="1" s="1"/>
  <c r="Q8" i="1"/>
  <c r="R8" i="1" s="1"/>
  <c r="Q40" i="1"/>
  <c r="R40" i="1" s="1"/>
  <c r="L40" i="1"/>
  <c r="Q31" i="1"/>
  <c r="R31" i="1" s="1"/>
  <c r="L31" i="1"/>
  <c r="Q44" i="1"/>
  <c r="R44" i="1" s="1"/>
  <c r="L44" i="1"/>
  <c r="Q6" i="1"/>
  <c r="R6" i="1" s="1"/>
  <c r="L6" i="1"/>
  <c r="Q25" i="1"/>
  <c r="R25" i="1" s="1"/>
  <c r="L25" i="1"/>
  <c r="Q24" i="1"/>
  <c r="R24" i="1" s="1"/>
  <c r="L24" i="1"/>
  <c r="Q39" i="1"/>
  <c r="R39" i="1" s="1"/>
  <c r="L39" i="1"/>
  <c r="Q16" i="1"/>
  <c r="R16" i="1" s="1"/>
  <c r="Q30" i="1"/>
  <c r="R30" i="1" s="1"/>
  <c r="L30" i="1"/>
  <c r="F26" i="1"/>
  <c r="AJ26" i="1" s="1"/>
  <c r="Q49" i="1"/>
  <c r="U49" i="1" s="1"/>
  <c r="L49" i="1"/>
  <c r="Q41" i="1"/>
  <c r="R41" i="1" s="1"/>
  <c r="L41" i="1"/>
  <c r="Q36" i="1"/>
  <c r="R36" i="1" s="1"/>
  <c r="L36" i="1"/>
  <c r="L22" i="1"/>
  <c r="L29" i="1"/>
  <c r="Q23" i="1"/>
  <c r="R23" i="1" s="1"/>
  <c r="L23" i="1"/>
  <c r="Q48" i="1"/>
  <c r="U48" i="1" s="1"/>
  <c r="L48" i="1"/>
  <c r="Q47" i="1"/>
  <c r="R47" i="1" s="1"/>
  <c r="L47" i="1"/>
  <c r="Q14" i="1"/>
  <c r="R14" i="1" s="1"/>
  <c r="L14" i="1"/>
  <c r="S67" i="1"/>
  <c r="P67" i="1"/>
  <c r="O67" i="1"/>
  <c r="N67" i="1"/>
  <c r="M67" i="1"/>
  <c r="K67" i="1"/>
  <c r="L37" i="1" l="1"/>
  <c r="L61" i="1"/>
  <c r="L53" i="1"/>
  <c r="L21" i="1"/>
  <c r="L13" i="1"/>
  <c r="Q20" i="1"/>
  <c r="R20" i="1" s="1"/>
  <c r="L19" i="1"/>
  <c r="Q51" i="1"/>
  <c r="U51" i="1" s="1"/>
  <c r="Q34" i="1"/>
  <c r="R34" i="1" s="1"/>
  <c r="Q18" i="1"/>
  <c r="R18" i="1" s="1"/>
  <c r="L58" i="1"/>
  <c r="L35" i="1"/>
  <c r="L11" i="1"/>
  <c r="L42" i="1"/>
  <c r="AI12" i="1"/>
  <c r="R15" i="1"/>
  <c r="AI15" i="1" s="1"/>
  <c r="AI16" i="1"/>
  <c r="AI8" i="1"/>
  <c r="AI11" i="1"/>
  <c r="AN24" i="1"/>
  <c r="Q5" i="1"/>
  <c r="AN48" i="1"/>
  <c r="AN37" i="1"/>
  <c r="AN17" i="1"/>
  <c r="AN29" i="1"/>
  <c r="AN57" i="1"/>
  <c r="AN60" i="1"/>
  <c r="AN32" i="1"/>
  <c r="AN12" i="1"/>
  <c r="AN8" i="1"/>
  <c r="AN39" i="1"/>
  <c r="AN35" i="1"/>
  <c r="AN63" i="1"/>
  <c r="AN59" i="1"/>
  <c r="AN55" i="1"/>
  <c r="AN45" i="1"/>
  <c r="AN33" i="1"/>
  <c r="AN11" i="1"/>
  <c r="AN5" i="1"/>
  <c r="AN7" i="1"/>
  <c r="AN40" i="1"/>
  <c r="AN6" i="1"/>
  <c r="AN16" i="1"/>
  <c r="AN49" i="1"/>
  <c r="AN22" i="1"/>
  <c r="AN19" i="1"/>
  <c r="AN47" i="1"/>
  <c r="AN64" i="1"/>
  <c r="AN43" i="1"/>
  <c r="AN65" i="1"/>
  <c r="AN61" i="1"/>
  <c r="AN53" i="1"/>
  <c r="AN18" i="1"/>
  <c r="AN34" i="1"/>
  <c r="AN50" i="1"/>
  <c r="AN10" i="1"/>
  <c r="AN31" i="1"/>
  <c r="AN26" i="1"/>
  <c r="AN36" i="1"/>
  <c r="AN21" i="1"/>
  <c r="AN13" i="1"/>
  <c r="AN62" i="1"/>
  <c r="AN58" i="1"/>
  <c r="AN54" i="1"/>
  <c r="AN46" i="1"/>
  <c r="AN38" i="1"/>
  <c r="AN15" i="1"/>
  <c r="AN42" i="1"/>
  <c r="AN28" i="1"/>
  <c r="AN9" i="1"/>
  <c r="AN25" i="1"/>
  <c r="AN30" i="1"/>
  <c r="AN41" i="1"/>
  <c r="AN27" i="1"/>
  <c r="AN23" i="1"/>
  <c r="AN14" i="1"/>
  <c r="AN56" i="1"/>
  <c r="AN52" i="1"/>
  <c r="AN51" i="1"/>
  <c r="AN44" i="1"/>
  <c r="AN20" i="1"/>
  <c r="AI28" i="1"/>
  <c r="AI26" i="1"/>
  <c r="AI27" i="1"/>
  <c r="AI14" i="1"/>
  <c r="AI35" i="1"/>
  <c r="AI19" i="1"/>
  <c r="AI21" i="1"/>
  <c r="AI36" i="1"/>
  <c r="AI30" i="1"/>
  <c r="AI39" i="1"/>
  <c r="AI25" i="1"/>
  <c r="AI44" i="1"/>
  <c r="AI40" i="1"/>
  <c r="AI42" i="1"/>
  <c r="AI20" i="1"/>
  <c r="AI34" i="1"/>
  <c r="AI33" i="1"/>
  <c r="AI18" i="1"/>
  <c r="V13" i="1"/>
  <c r="U13" i="1"/>
  <c r="V47" i="1"/>
  <c r="AI47" i="1"/>
  <c r="V23" i="1"/>
  <c r="AI23" i="1"/>
  <c r="V29" i="1"/>
  <c r="AI29" i="1"/>
  <c r="V37" i="1"/>
  <c r="AI37" i="1"/>
  <c r="V41" i="1"/>
  <c r="AI41" i="1"/>
  <c r="V24" i="1"/>
  <c r="AI24" i="1"/>
  <c r="V6" i="1"/>
  <c r="AI6" i="1"/>
  <c r="V31" i="1"/>
  <c r="AI31" i="1"/>
  <c r="V43" i="1"/>
  <c r="AI43" i="1"/>
  <c r="V38" i="1"/>
  <c r="AI38" i="1"/>
  <c r="V32" i="1"/>
  <c r="AI32" i="1"/>
  <c r="V46" i="1"/>
  <c r="U58" i="1"/>
  <c r="V39" i="1"/>
  <c r="V25" i="1"/>
  <c r="V44" i="1"/>
  <c r="V15" i="1"/>
  <c r="U54" i="1"/>
  <c r="U62" i="1"/>
  <c r="E67" i="1"/>
  <c r="U47" i="1"/>
  <c r="V35" i="1"/>
  <c r="U23" i="1"/>
  <c r="V19" i="1"/>
  <c r="U29" i="1"/>
  <c r="V21" i="1"/>
  <c r="U16" i="1"/>
  <c r="U12" i="1"/>
  <c r="U52" i="1"/>
  <c r="U56" i="1"/>
  <c r="U60" i="1"/>
  <c r="U64" i="1"/>
  <c r="Q17" i="1"/>
  <c r="R17" i="1" s="1"/>
  <c r="Q9" i="1"/>
  <c r="Q10" i="1"/>
  <c r="R10" i="1" s="1"/>
  <c r="Q45" i="1"/>
  <c r="R45" i="1" s="1"/>
  <c r="Q22" i="1"/>
  <c r="R22" i="1" s="1"/>
  <c r="V36" i="1"/>
  <c r="V49" i="1"/>
  <c r="V16" i="1"/>
  <c r="V40" i="1"/>
  <c r="U8" i="1"/>
  <c r="Q7" i="1"/>
  <c r="R7" i="1" s="1"/>
  <c r="U43" i="1"/>
  <c r="V50" i="1"/>
  <c r="V12" i="1"/>
  <c r="U53" i="1"/>
  <c r="U55" i="1"/>
  <c r="U57" i="1"/>
  <c r="U59" i="1"/>
  <c r="U61" i="1"/>
  <c r="U63" i="1"/>
  <c r="U65" i="1"/>
  <c r="L27" i="1"/>
  <c r="F67" i="1"/>
  <c r="L26" i="1"/>
  <c r="L8" i="1"/>
  <c r="L28" i="1"/>
  <c r="V14" i="1"/>
  <c r="V48" i="1"/>
  <c r="V27" i="1"/>
  <c r="V26" i="1"/>
  <c r="V30" i="1"/>
  <c r="L16" i="1"/>
  <c r="V8" i="1"/>
  <c r="V28" i="1"/>
  <c r="V42" i="1"/>
  <c r="L15" i="1"/>
  <c r="U11" i="1"/>
  <c r="V11" i="1"/>
  <c r="L12" i="1"/>
  <c r="V34" i="1"/>
  <c r="V33" i="1"/>
  <c r="V18" i="1"/>
  <c r="V51" i="1" l="1"/>
  <c r="V20" i="1"/>
  <c r="U15" i="1"/>
  <c r="R5" i="1"/>
  <c r="U5" i="1" s="1"/>
  <c r="V5" i="1"/>
  <c r="V9" i="1"/>
  <c r="R9" i="1"/>
  <c r="AI9" i="1" s="1"/>
  <c r="L5" i="1"/>
  <c r="U28" i="1"/>
  <c r="U32" i="1"/>
  <c r="U41" i="1"/>
  <c r="U37" i="1"/>
  <c r="U27" i="1"/>
  <c r="U26" i="1"/>
  <c r="AI10" i="1"/>
  <c r="AI17" i="1"/>
  <c r="AI46" i="1"/>
  <c r="U46" i="1"/>
  <c r="AI13" i="1"/>
  <c r="V17" i="1"/>
  <c r="U7" i="1"/>
  <c r="AI7" i="1"/>
  <c r="AI22" i="1"/>
  <c r="V45" i="1"/>
  <c r="U38" i="1"/>
  <c r="U31" i="1"/>
  <c r="U6" i="1"/>
  <c r="U24" i="1"/>
  <c r="U18" i="1"/>
  <c r="U33" i="1"/>
  <c r="U34" i="1"/>
  <c r="U20" i="1"/>
  <c r="U42" i="1"/>
  <c r="U40" i="1"/>
  <c r="U44" i="1"/>
  <c r="U25" i="1"/>
  <c r="U39" i="1"/>
  <c r="U30" i="1"/>
  <c r="U36" i="1"/>
  <c r="U21" i="1"/>
  <c r="U19" i="1"/>
  <c r="U35" i="1"/>
  <c r="U14" i="1"/>
  <c r="V7" i="1"/>
  <c r="V10" i="1"/>
  <c r="V22" i="1"/>
  <c r="L67" i="1"/>
  <c r="Q67" i="1"/>
  <c r="AI5" i="1" l="1"/>
  <c r="U22" i="1"/>
  <c r="R67" i="1"/>
  <c r="U9" i="1"/>
  <c r="AI45" i="1"/>
  <c r="U45" i="1"/>
  <c r="U17" i="1"/>
  <c r="U10" i="1"/>
</calcChain>
</file>

<file path=xl/sharedStrings.xml><?xml version="1.0" encoding="utf-8"?>
<sst xmlns="http://schemas.openxmlformats.org/spreadsheetml/2006/main" count="243" uniqueCount="123">
  <si>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</si>
  <si>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</si>
  <si>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</si>
  <si>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</si>
  <si>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</si>
  <si>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</si>
  <si>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</si>
  <si>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</si>
  <si>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</si>
  <si>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</si>
  <si>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</si>
  <si>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</si>
  <si>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</si>
  <si>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</si>
  <si>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</si>
  <si>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</si>
  <si>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</si>
  <si>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</si>
  <si>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</si>
  <si>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</si>
  <si>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</si>
  <si>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</si>
  <si>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</si>
  <si>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</si>
  <si>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</si>
  <si>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01,10,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</si>
  <si>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</si>
  <si>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</si>
  <si>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</si>
  <si>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</si>
  <si>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</si>
  <si>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</si>
  <si>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</si>
  <si>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</si>
  <si>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</si>
  <si>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</si>
  <si>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</si>
  <si>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</si>
  <si>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</si>
  <si>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</si>
  <si>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</si>
  <si>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</si>
  <si>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</si>
  <si>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</si>
  <si>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</si>
  <si>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</si>
  <si>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</si>
  <si>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</si>
  <si>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</si>
  <si>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</si>
  <si>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</si>
  <si>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</si>
  <si>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</si>
  <si>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</si>
  <si>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</si>
  <si>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</si>
  <si>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нужно увеличить продажи!!!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</si>
  <si>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</si>
  <si>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</si>
  <si>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</si>
  <si>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</si>
  <si>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</si>
  <si>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</si>
  <si>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</si>
  <si>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</si>
  <si>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</si>
  <si>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</si>
  <si>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</si>
  <si>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</si>
  <si>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</si>
  <si>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</si>
  <si>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</si>
  <si>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</si>
  <si>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</si>
  <si>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</si>
  <si>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</si>
  <si>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</si>
  <si>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</si>
  <si>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</si>
  <si>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</si>
  <si>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</si>
  <si>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</si>
  <si>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</si>
  <si>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</si>
  <si>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</si>
  <si>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</si>
  <si>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нужно увеличить продажи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</si>
  <si>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</si>
  <si>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</si>
  <si>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</si>
  <si>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</si>
  <si>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</si>
  <si>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</si>
  <si>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</si>
  <si>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</si>
  <si>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</si>
  <si>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</si>
  <si>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</si>
  <si>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</si>
  <si>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</si>
  <si>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</si>
  <si>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</si>
  <si>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</si>
  <si>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</si>
  <si>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</si>
  <si>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</si>
  <si>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</si>
  <si>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</si>
  <si>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</si>
  <si>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</si>
  <si>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</si>
  <si>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</si>
  <si>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</si>
  <si>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 xml:space="preserve">остаток в КГ </t>
  </si>
  <si>
    <t xml:space="preserve">продажи в кг в день </t>
  </si>
  <si>
    <t xml:space="preserve">Средний в месяц </t>
  </si>
  <si>
    <t>прогноз в днях</t>
  </si>
  <si>
    <t>заказ ТМ  в кг</t>
  </si>
  <si>
    <t>машина в пути 2  в кг</t>
  </si>
  <si>
    <t>машина в пути 1</t>
  </si>
  <si>
    <t xml:space="preserve">пробуем по новой на холодну погоду </t>
  </si>
  <si>
    <t xml:space="preserve">Комент СВ </t>
  </si>
  <si>
    <t>на халк 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</si>
</sst>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</font>
    <font>
      <sz val="11"/>
      <color rgb="FFFF000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0" fontId="0" fillId="0" borderId="1" xfId="0"/>
    <xf numFmtId="164" fontId="1" fillId="9" borderId="1" xfId="1" applyNumberFormat="1" applyFill="1"/>
    <xf numFmtId="0" fontId="0" fillId="9" borderId="0" xfId="0" applyFill="1" applyBorder="1"/>
    <xf numFmtId="0" fontId="0" fillId="9" borderId="1" xfId="0" applyFill="1"/>
    <xf numFmtId="164" fontId="1" fillId="10" borderId="1" xfId="1" applyNumberFormat="1" applyFill="1"/>
    <xf numFmtId="0" fontId="0" fillId="10" borderId="0" xfId="0" applyFill="1" applyBorder="1"/>
    <xf numFmtId="164" fontId="1" fillId="0" borderId="1" xfId="1" applyNumberFormat="1" applyBorder="1"/>
    <xf numFmtId="164" fontId="1" fillId="3" borderId="2" xfId="1" applyNumberFormat="1" applyFill="1" applyBorder="1"/>
    <xf numFmtId="164" fontId="1" fillId="12" borderId="1" xfId="1" applyNumberFormat="1" applyFill="1"/>
    <xf numFmtId="164" fontId="9" fillId="11" borderId="1" xfId="1" applyNumberFormat="1" applyFont="1" applyFill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164" fontId="11" fillId="11" borderId="1" xfId="1" applyNumberFormat="1" applyFont="1" applyFill="1" applyAlignment="1">
      <alignment horizontal="center" vertical="center"/>
    </xf>
    <xf numFmtId="165" fontId="7" fillId="9" borderId="1" xfId="1" applyNumberFormat="1" applyFont="1" applyFill="1" applyAlignment="1">
      <alignment horizontal="center"/>
    </xf>
    <xf numFmtId="165" fontId="8" fillId="9" borderId="0" xfId="0" applyNumberFormat="1" applyFont="1" applyFill="1" applyBorder="1" applyAlignment="1">
      <alignment horizontal="center"/>
    </xf>
    <xf numFmtId="164" fontId="1" fillId="8" borderId="2" xfId="1" applyNumberFormat="1" applyFill="1" applyBorder="1"/>
    <xf numFmtId="0" fontId="0" fillId="8" borderId="0" xfId="0" applyFill="1" applyBorder="1"/>
    <xf numFmtId="164" fontId="9" fillId="8" borderId="1" xfId="1" applyNumberFormat="1" applyFont="1" applyFill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7"/>
  <sheetViews>
    <sheetView tabSelected="1" zoomScale="85" workbookViewId="0">
      <pane xSplit="2" ySplit="6" topLeftCell="C7" activePane="bottomRight" state="frozen"/>
      <selection pane="topRight"/>
      <selection pane="bottomLeft"/>
      <selection pane="bottomRight" activeCell="AO4" sqref="AO4"/>
    </sheetView>
  </sheetViews>
  <sheetFormatPr defaultRowHeight="14.4" x14ac:dyDescent="0.3"/>
  <cols>
    <col min="1" max="1" width="93.33203125" customWidth="1"/>
    <col min="2" max="2" width="3" customWidth="1"/>
    <col min="3" max="4" width="6" hidden="1" customWidth="1"/>
    <col min="5" max="5" width="9.44140625" customWidth="1"/>
    <col min="6" max="6" width="9.44140625" hidden="1" customWidth="1"/>
    <col min="7" max="7" width="5" style="5" hidden="1" customWidth="1"/>
    <col min="8" max="9" width="6.6640625" hidden="1" customWidth="1"/>
    <col min="10" max="10" width="1" hidden="1" customWidth="1"/>
    <col min="11" max="14" width="0.5546875" hidden="1" customWidth="1"/>
    <col min="15" max="16" width="7" hidden="1" customWidth="1"/>
    <col min="17" max="17" width="7.33203125" hidden="1" customWidth="1"/>
    <col min="18" max="18" width="7" customWidth="1"/>
    <col min="19" max="19" width="7" hidden="1" customWidth="1"/>
    <col min="20" max="20" width="21" hidden="1" customWidth="1"/>
    <col min="21" max="22" width="5" hidden="1" customWidth="1"/>
    <col min="23" max="26" width="6" hidden="1" customWidth="1"/>
    <col min="27" max="27" width="20.5546875" style="20" hidden="1" customWidth="1"/>
    <col min="28" max="33" width="6" hidden="1" customWidth="1"/>
    <col min="34" max="34" width="54.44140625" hidden="1" customWidth="1"/>
    <col min="35" max="35" width="13.21875" customWidth="1"/>
    <col min="36" max="36" width="17.88671875" style="22" hidden="1" customWidth="1"/>
    <col min="37" max="37" width="17.5546875" style="35" hidden="1" customWidth="1"/>
    <col min="38" max="38" width="17.5546875" style="23" hidden="1" customWidth="1"/>
    <col min="39" max="39" width="15.44140625" style="22" hidden="1" customWidth="1"/>
    <col min="40" max="40" width="21.33203125" style="33" hidden="1" customWidth="1"/>
    <col min="41" max="41" width="27" style="30" customWidth="1"/>
    <col min="42" max="42" width="26.44140625" style="25" customWidth="1"/>
    <col min="43" max="43" width="32.6640625" customWidth="1"/>
    <col min="44" max="53" width="3" customWidth="1"/>
  </cols>
  <sheetData>
    <row r="1" spans="1:53" x14ac:dyDescent="0.3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21"/>
      <c r="AK1" s="17"/>
      <c r="AL1" s="21"/>
      <c r="AM1" s="21"/>
      <c r="AN1" s="32"/>
      <c r="AO1" s="29"/>
      <c r="AP1" s="24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3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21"/>
      <c r="AK2" s="17"/>
      <c r="AL2" s="21"/>
      <c r="AM2" s="21"/>
      <c r="AN2" s="32"/>
      <c r="AO2" s="29"/>
      <c r="AP2" s="24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7.399999999999999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115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21" t="s">
        <v>113</v>
      </c>
      <c r="AK3" s="17" t="s">
        <v>114</v>
      </c>
      <c r="AL3" s="21" t="s">
        <v>119</v>
      </c>
      <c r="AM3" s="21" t="s">
        <v>118</v>
      </c>
      <c r="AN3" s="32" t="s">
        <v>116</v>
      </c>
      <c r="AO3" s="31" t="s">
        <v>117</v>
      </c>
      <c r="AP3" s="24" t="s">
        <v>121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x14ac:dyDescent="0.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4"/>
      <c r="S4" s="4"/>
      <c r="T4" s="7"/>
      <c r="U4" s="7"/>
      <c r="V4" s="7"/>
      <c r="W4" s="7" t="s">
        <v>27</v>
      </c>
      <c r="X4" s="7" t="s">
        <v>28</v>
      </c>
      <c r="Y4" s="7" t="s">
        <v>29</v>
      </c>
      <c r="Z4" s="7" t="s">
        <v>30</v>
      </c>
      <c r="AA4" s="7"/>
      <c r="AB4" s="7" t="s">
        <v>31</v>
      </c>
      <c r="AC4" s="7" t="s">
        <v>32</v>
      </c>
      <c r="AD4" s="7" t="s">
        <v>33</v>
      </c>
      <c r="AE4" s="7" t="s">
        <v>34</v>
      </c>
      <c r="AF4" s="7" t="s">
        <v>35</v>
      </c>
      <c r="AG4" s="7" t="s">
        <v>36</v>
      </c>
      <c r="AH4" s="7"/>
      <c r="AI4" s="7"/>
      <c r="AJ4" s="21"/>
      <c r="AK4" s="17"/>
      <c r="AL4" s="21"/>
      <c r="AM4" s="21"/>
      <c r="AN4" s="32"/>
      <c r="AO4" s="36">
        <f>SUM(AO5:AO66)</f>
        <v>9444.75</v>
      </c>
      <c r="AP4" s="24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3">
      <c r="A5" s="17" t="s">
        <v>83</v>
      </c>
      <c r="B5" s="7" t="s">
        <v>38</v>
      </c>
      <c r="C5" s="7">
        <v>1105.0429999999999</v>
      </c>
      <c r="D5" s="7"/>
      <c r="E5" s="16">
        <f>AK5/G5*5</f>
        <v>899.41325000000006</v>
      </c>
      <c r="F5" s="16">
        <v>306</v>
      </c>
      <c r="G5" s="8">
        <v>1</v>
      </c>
      <c r="H5" s="7">
        <v>40</v>
      </c>
      <c r="I5" s="7"/>
      <c r="J5" s="7"/>
      <c r="K5" s="7"/>
      <c r="L5" s="7">
        <f t="shared" ref="L5:L36" si="0">E5-K5</f>
        <v>899.41325000000006</v>
      </c>
      <c r="M5" s="7"/>
      <c r="N5" s="7"/>
      <c r="O5" s="7">
        <v>1000</v>
      </c>
      <c r="P5" s="7">
        <v>900</v>
      </c>
      <c r="Q5" s="7">
        <f t="shared" ref="Q5:Q36" si="1">E5/5</f>
        <v>179.88265000000001</v>
      </c>
      <c r="R5" s="4">
        <f t="shared" ref="R5:R47" si="2">18*Q5-P5-O5-F5</f>
        <v>1031.8877000000002</v>
      </c>
      <c r="S5" s="26"/>
      <c r="T5" s="7"/>
      <c r="U5" s="7">
        <f t="shared" ref="U5:U36" si="3">(F5+O5+P5+R5)/Q5</f>
        <v>18</v>
      </c>
      <c r="V5" s="7">
        <f t="shared" ref="V5:V36" si="4">(F5+O5+P5)/Q5</f>
        <v>12.263550709309651</v>
      </c>
      <c r="W5" s="7">
        <v>172.51499999999999</v>
      </c>
      <c r="X5" s="7">
        <v>191.07300000000001</v>
      </c>
      <c r="Y5" s="7">
        <v>175.99979999999999</v>
      </c>
      <c r="Z5" s="7">
        <v>179.94280000000001</v>
      </c>
      <c r="AA5" s="7">
        <f t="shared" ref="AA5:AA36" si="5">(W5+X5+Y5+Z5)/4</f>
        <v>179.88265000000001</v>
      </c>
      <c r="AB5" s="7">
        <v>128.83260000000001</v>
      </c>
      <c r="AC5" s="7">
        <v>193.20679999999999</v>
      </c>
      <c r="AD5" s="7">
        <v>199.4136</v>
      </c>
      <c r="AE5" s="7">
        <v>54.967200000000012</v>
      </c>
      <c r="AF5" s="7">
        <v>182.31659999999999</v>
      </c>
      <c r="AG5" s="7">
        <v>207.14580000000001</v>
      </c>
      <c r="AH5" s="7"/>
      <c r="AI5" s="7">
        <f t="shared" ref="AI5:AI47" si="6">G5*R5</f>
        <v>1031.8877000000002</v>
      </c>
      <c r="AJ5" s="21">
        <f t="shared" ref="AJ5:AJ36" si="7">F5*G5</f>
        <v>306</v>
      </c>
      <c r="AK5" s="17">
        <f t="shared" ref="AK5:AK36" si="8">AA5*G5</f>
        <v>179.88265000000001</v>
      </c>
      <c r="AL5" s="21">
        <f t="shared" ref="AL5:AL36" si="9">O5*G5</f>
        <v>1000</v>
      </c>
      <c r="AM5" s="21">
        <f t="shared" ref="AM5:AM36" si="10">P5*G5</f>
        <v>900</v>
      </c>
      <c r="AN5" s="32">
        <f t="shared" ref="AN5:AN36" si="11">(AO5+AM5+AJ5+AL5)/AK5</f>
        <v>19.212525499262991</v>
      </c>
      <c r="AO5" s="29">
        <v>1250</v>
      </c>
      <c r="AP5" s="24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3">
      <c r="A6" s="7" t="s">
        <v>69</v>
      </c>
      <c r="B6" s="7" t="s">
        <v>38</v>
      </c>
      <c r="C6" s="7">
        <v>674.47799999999995</v>
      </c>
      <c r="D6" s="7"/>
      <c r="E6" s="16">
        <f t="shared" ref="E6:E65" si="12">AK6/G6*5</f>
        <v>555.02049999999997</v>
      </c>
      <c r="F6" s="7">
        <v>0</v>
      </c>
      <c r="G6" s="8">
        <v>1</v>
      </c>
      <c r="H6" s="7">
        <v>45</v>
      </c>
      <c r="I6" s="7"/>
      <c r="J6" s="7"/>
      <c r="K6" s="7"/>
      <c r="L6" s="7">
        <f t="shared" si="0"/>
        <v>555.02049999999997</v>
      </c>
      <c r="M6" s="7"/>
      <c r="N6" s="7"/>
      <c r="O6" s="7">
        <v>800</v>
      </c>
      <c r="P6" s="7">
        <v>500</v>
      </c>
      <c r="Q6" s="7">
        <f t="shared" si="1"/>
        <v>111.00409999999999</v>
      </c>
      <c r="R6" s="4">
        <f t="shared" si="2"/>
        <v>698.07379999999989</v>
      </c>
      <c r="S6" s="26"/>
      <c r="T6" s="7"/>
      <c r="U6" s="7">
        <f t="shared" si="3"/>
        <v>18</v>
      </c>
      <c r="V6" s="7">
        <f t="shared" si="4"/>
        <v>11.711279132932928</v>
      </c>
      <c r="W6" s="7">
        <v>99.303399999999996</v>
      </c>
      <c r="X6" s="7">
        <v>122.3514</v>
      </c>
      <c r="Y6" s="7">
        <v>104.4966</v>
      </c>
      <c r="Z6" s="7">
        <v>117.86499999999999</v>
      </c>
      <c r="AA6" s="7">
        <f t="shared" si="5"/>
        <v>111.00409999999999</v>
      </c>
      <c r="AB6" s="7">
        <v>116.7268</v>
      </c>
      <c r="AC6" s="7">
        <v>117.46339999999999</v>
      </c>
      <c r="AD6" s="7">
        <v>98.387</v>
      </c>
      <c r="AE6" s="7">
        <v>87.63</v>
      </c>
      <c r="AF6" s="7">
        <v>134.69759999999999</v>
      </c>
      <c r="AG6" s="7">
        <v>124.9346</v>
      </c>
      <c r="AH6" s="7" t="s">
        <v>70</v>
      </c>
      <c r="AI6" s="7">
        <f t="shared" si="6"/>
        <v>698.07379999999989</v>
      </c>
      <c r="AJ6" s="21">
        <f t="shared" si="7"/>
        <v>0</v>
      </c>
      <c r="AK6" s="17">
        <f t="shared" si="8"/>
        <v>111.00409999999999</v>
      </c>
      <c r="AL6" s="21">
        <f t="shared" si="9"/>
        <v>800</v>
      </c>
      <c r="AM6" s="21">
        <f t="shared" si="10"/>
        <v>500</v>
      </c>
      <c r="AN6" s="32">
        <f t="shared" si="11"/>
        <v>19.098393662936775</v>
      </c>
      <c r="AO6" s="29">
        <v>820</v>
      </c>
      <c r="AP6" s="24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3">
      <c r="A7" s="17" t="s">
        <v>78</v>
      </c>
      <c r="B7" s="7" t="s">
        <v>38</v>
      </c>
      <c r="C7" s="7">
        <v>444.53699999999998</v>
      </c>
      <c r="D7" s="7"/>
      <c r="E7" s="16">
        <f t="shared" si="12"/>
        <v>441.18150000000003</v>
      </c>
      <c r="F7" s="16">
        <v>168</v>
      </c>
      <c r="G7" s="8">
        <v>1</v>
      </c>
      <c r="H7" s="7">
        <v>60</v>
      </c>
      <c r="I7" s="7"/>
      <c r="J7" s="7"/>
      <c r="K7" s="7"/>
      <c r="L7" s="7">
        <f t="shared" si="0"/>
        <v>441.18150000000003</v>
      </c>
      <c r="M7" s="7"/>
      <c r="N7" s="7"/>
      <c r="O7" s="7">
        <v>450</v>
      </c>
      <c r="P7" s="7">
        <v>500</v>
      </c>
      <c r="Q7" s="7">
        <f t="shared" si="1"/>
        <v>88.2363</v>
      </c>
      <c r="R7" s="4">
        <f t="shared" si="2"/>
        <v>470.25340000000006</v>
      </c>
      <c r="S7" s="4"/>
      <c r="T7" s="7"/>
      <c r="U7" s="7">
        <f t="shared" si="3"/>
        <v>18</v>
      </c>
      <c r="V7" s="7">
        <f t="shared" si="4"/>
        <v>12.670522222713327</v>
      </c>
      <c r="W7" s="7">
        <v>112.6086</v>
      </c>
      <c r="X7" s="7">
        <v>78.438000000000002</v>
      </c>
      <c r="Y7" s="7">
        <v>71.811800000000005</v>
      </c>
      <c r="Z7" s="7">
        <v>90.086799999999997</v>
      </c>
      <c r="AA7" s="7">
        <f t="shared" si="5"/>
        <v>88.2363</v>
      </c>
      <c r="AB7" s="7">
        <v>47.686799999999998</v>
      </c>
      <c r="AC7" s="7">
        <v>89.214200000000005</v>
      </c>
      <c r="AD7" s="7">
        <v>58.2102</v>
      </c>
      <c r="AE7" s="7">
        <v>54.449599999999997</v>
      </c>
      <c r="AF7" s="7">
        <v>65.8566</v>
      </c>
      <c r="AG7" s="7">
        <v>115.2398</v>
      </c>
      <c r="AH7" s="17" t="s">
        <v>86</v>
      </c>
      <c r="AI7" s="7">
        <f t="shared" si="6"/>
        <v>470.25340000000006</v>
      </c>
      <c r="AJ7" s="21">
        <f t="shared" si="7"/>
        <v>168</v>
      </c>
      <c r="AK7" s="17">
        <f t="shared" si="8"/>
        <v>88.2363</v>
      </c>
      <c r="AL7" s="21">
        <f t="shared" si="9"/>
        <v>450</v>
      </c>
      <c r="AM7" s="21">
        <f t="shared" si="10"/>
        <v>500</v>
      </c>
      <c r="AN7" s="32">
        <f t="shared" si="11"/>
        <v>21.397089406514098</v>
      </c>
      <c r="AO7" s="29">
        <v>770</v>
      </c>
      <c r="AP7" s="24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3">
      <c r="A8" s="17" t="s">
        <v>75</v>
      </c>
      <c r="B8" s="7" t="s">
        <v>38</v>
      </c>
      <c r="C8" s="7">
        <v>381.01</v>
      </c>
      <c r="D8" s="7">
        <v>4.0780000000000003</v>
      </c>
      <c r="E8" s="16">
        <f t="shared" si="12"/>
        <v>392.27024999999998</v>
      </c>
      <c r="F8" s="16">
        <v>0</v>
      </c>
      <c r="G8" s="8">
        <v>1</v>
      </c>
      <c r="H8" s="7">
        <v>60</v>
      </c>
      <c r="I8" s="7"/>
      <c r="J8" s="7"/>
      <c r="K8" s="7"/>
      <c r="L8" s="7">
        <f t="shared" si="0"/>
        <v>392.27024999999998</v>
      </c>
      <c r="M8" s="7"/>
      <c r="N8" s="7"/>
      <c r="O8" s="7">
        <v>300</v>
      </c>
      <c r="P8" s="7">
        <v>700</v>
      </c>
      <c r="Q8" s="7">
        <f t="shared" si="1"/>
        <v>78.454049999999995</v>
      </c>
      <c r="R8" s="4">
        <f t="shared" si="2"/>
        <v>412.17290000000003</v>
      </c>
      <c r="S8" s="4"/>
      <c r="T8" s="7"/>
      <c r="U8" s="7">
        <f t="shared" si="3"/>
        <v>18</v>
      </c>
      <c r="V8" s="7">
        <f t="shared" si="4"/>
        <v>12.746314562473193</v>
      </c>
      <c r="W8" s="7">
        <v>86.211199999999991</v>
      </c>
      <c r="X8" s="7">
        <v>60.296599999999998</v>
      </c>
      <c r="Y8" s="7">
        <v>113.932</v>
      </c>
      <c r="Z8" s="7">
        <v>53.376399999999997</v>
      </c>
      <c r="AA8" s="7">
        <f t="shared" si="5"/>
        <v>78.454049999999995</v>
      </c>
      <c r="AB8" s="7">
        <v>49.985799999999998</v>
      </c>
      <c r="AC8" s="7">
        <v>108.5262</v>
      </c>
      <c r="AD8" s="7">
        <v>44.704599999999999</v>
      </c>
      <c r="AE8" s="7">
        <v>99.482200000000006</v>
      </c>
      <c r="AF8" s="7">
        <v>70.72</v>
      </c>
      <c r="AG8" s="7">
        <v>106.21380000000001</v>
      </c>
      <c r="AH8" s="7"/>
      <c r="AI8" s="7">
        <f t="shared" si="6"/>
        <v>412.17290000000003</v>
      </c>
      <c r="AJ8" s="21">
        <f t="shared" si="7"/>
        <v>0</v>
      </c>
      <c r="AK8" s="17">
        <f t="shared" si="8"/>
        <v>78.454049999999995</v>
      </c>
      <c r="AL8" s="21">
        <f t="shared" si="9"/>
        <v>300</v>
      </c>
      <c r="AM8" s="21">
        <f t="shared" si="10"/>
        <v>700</v>
      </c>
      <c r="AN8" s="32">
        <f t="shared" si="11"/>
        <v>21.413808464954965</v>
      </c>
      <c r="AO8" s="29">
        <v>680</v>
      </c>
      <c r="AP8" s="24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3">
      <c r="A9" s="17" t="s">
        <v>73</v>
      </c>
      <c r="B9" s="7" t="s">
        <v>38</v>
      </c>
      <c r="C9" s="7">
        <v>795.53200000000004</v>
      </c>
      <c r="D9" s="7"/>
      <c r="E9" s="16">
        <f t="shared" si="12"/>
        <v>380.72125</v>
      </c>
      <c r="F9" s="16">
        <v>375</v>
      </c>
      <c r="G9" s="8">
        <v>1</v>
      </c>
      <c r="H9" s="7">
        <v>60</v>
      </c>
      <c r="I9" s="7"/>
      <c r="J9" s="7"/>
      <c r="K9" s="7"/>
      <c r="L9" s="7">
        <f t="shared" si="0"/>
        <v>380.72125</v>
      </c>
      <c r="M9" s="7"/>
      <c r="N9" s="7"/>
      <c r="O9" s="7">
        <v>150</v>
      </c>
      <c r="P9" s="7">
        <v>300</v>
      </c>
      <c r="Q9" s="7">
        <f t="shared" si="1"/>
        <v>76.14425</v>
      </c>
      <c r="R9" s="4">
        <f t="shared" si="2"/>
        <v>545.59650000000011</v>
      </c>
      <c r="S9" s="4"/>
      <c r="T9" s="7"/>
      <c r="U9" s="7">
        <f t="shared" si="3"/>
        <v>18</v>
      </c>
      <c r="V9" s="7">
        <f t="shared" si="4"/>
        <v>10.834698614800198</v>
      </c>
      <c r="W9" s="7">
        <v>70.668599999999998</v>
      </c>
      <c r="X9" s="7">
        <v>63.731999999999992</v>
      </c>
      <c r="Y9" s="7">
        <v>107.76260000000001</v>
      </c>
      <c r="Z9" s="7">
        <v>62.413800000000002</v>
      </c>
      <c r="AA9" s="7">
        <f t="shared" si="5"/>
        <v>76.14425</v>
      </c>
      <c r="AB9" s="7">
        <v>63.05060000000001</v>
      </c>
      <c r="AC9" s="7">
        <v>76.724199999999996</v>
      </c>
      <c r="AD9" s="7">
        <v>66.152799999999985</v>
      </c>
      <c r="AE9" s="7">
        <v>73.025000000000006</v>
      </c>
      <c r="AF9" s="7">
        <v>97.113199999999992</v>
      </c>
      <c r="AG9" s="7">
        <v>134.51140000000001</v>
      </c>
      <c r="AH9" s="7"/>
      <c r="AI9" s="7">
        <f t="shared" si="6"/>
        <v>545.59650000000011</v>
      </c>
      <c r="AJ9" s="21">
        <f t="shared" si="7"/>
        <v>375</v>
      </c>
      <c r="AK9" s="17">
        <f t="shared" si="8"/>
        <v>76.14425</v>
      </c>
      <c r="AL9" s="21">
        <f t="shared" si="9"/>
        <v>150</v>
      </c>
      <c r="AM9" s="21">
        <f t="shared" si="10"/>
        <v>300</v>
      </c>
      <c r="AN9" s="32">
        <f t="shared" si="11"/>
        <v>21.341073029151907</v>
      </c>
      <c r="AO9" s="29">
        <v>800</v>
      </c>
      <c r="AP9" s="24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3">
      <c r="A10" s="17" t="s">
        <v>76</v>
      </c>
      <c r="B10" s="7" t="s">
        <v>38</v>
      </c>
      <c r="C10" s="7">
        <v>625.601</v>
      </c>
      <c r="D10" s="7"/>
      <c r="E10" s="16">
        <f t="shared" si="12"/>
        <v>321.47124999999994</v>
      </c>
      <c r="F10" s="16">
        <v>330</v>
      </c>
      <c r="G10" s="8">
        <v>1</v>
      </c>
      <c r="H10" s="7">
        <v>60</v>
      </c>
      <c r="I10" s="7"/>
      <c r="J10" s="7"/>
      <c r="K10" s="7"/>
      <c r="L10" s="7">
        <f t="shared" si="0"/>
        <v>321.47124999999994</v>
      </c>
      <c r="M10" s="7"/>
      <c r="N10" s="7"/>
      <c r="O10" s="7">
        <v>200</v>
      </c>
      <c r="P10" s="7">
        <v>250</v>
      </c>
      <c r="Q10" s="7">
        <f t="shared" si="1"/>
        <v>64.294249999999991</v>
      </c>
      <c r="R10" s="4">
        <f t="shared" si="2"/>
        <v>377.29649999999992</v>
      </c>
      <c r="S10" s="4"/>
      <c r="T10" s="7"/>
      <c r="U10" s="7">
        <f t="shared" si="3"/>
        <v>18</v>
      </c>
      <c r="V10" s="7">
        <f t="shared" si="4"/>
        <v>12.131722510177816</v>
      </c>
      <c r="W10" s="7">
        <v>55.516599999999997</v>
      </c>
      <c r="X10" s="7">
        <v>57.593199999999989</v>
      </c>
      <c r="Y10" s="7">
        <v>90.404399999999995</v>
      </c>
      <c r="Z10" s="7">
        <v>53.662799999999997</v>
      </c>
      <c r="AA10" s="7">
        <f t="shared" si="5"/>
        <v>64.294249999999991</v>
      </c>
      <c r="AB10" s="7">
        <v>44.398800000000001</v>
      </c>
      <c r="AC10" s="7">
        <v>68.528800000000004</v>
      </c>
      <c r="AD10" s="7">
        <v>54.888599999999997</v>
      </c>
      <c r="AE10" s="7">
        <v>46.964399999999998</v>
      </c>
      <c r="AF10" s="7">
        <v>70.588400000000007</v>
      </c>
      <c r="AG10" s="7">
        <v>84.203800000000001</v>
      </c>
      <c r="AH10" s="7"/>
      <c r="AI10" s="7">
        <f t="shared" si="6"/>
        <v>377.29649999999992</v>
      </c>
      <c r="AJ10" s="21">
        <f t="shared" si="7"/>
        <v>330</v>
      </c>
      <c r="AK10" s="17">
        <f t="shared" si="8"/>
        <v>64.294249999999991</v>
      </c>
      <c r="AL10" s="21">
        <f t="shared" si="9"/>
        <v>200</v>
      </c>
      <c r="AM10" s="21">
        <f t="shared" si="10"/>
        <v>250</v>
      </c>
      <c r="AN10" s="32">
        <f t="shared" si="11"/>
        <v>21.463816748776139</v>
      </c>
      <c r="AO10" s="29">
        <v>600</v>
      </c>
      <c r="AP10" s="24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3">
      <c r="A11" s="17" t="s">
        <v>88</v>
      </c>
      <c r="B11" s="7" t="s">
        <v>38</v>
      </c>
      <c r="C11" s="7">
        <v>471.36</v>
      </c>
      <c r="D11" s="7"/>
      <c r="E11" s="16">
        <f t="shared" si="12"/>
        <v>282.86175000000003</v>
      </c>
      <c r="F11" s="7">
        <v>195</v>
      </c>
      <c r="G11" s="8">
        <v>1</v>
      </c>
      <c r="H11" s="7">
        <v>40</v>
      </c>
      <c r="I11" s="7"/>
      <c r="J11" s="7"/>
      <c r="K11" s="7"/>
      <c r="L11" s="7">
        <f t="shared" si="0"/>
        <v>282.86175000000003</v>
      </c>
      <c r="M11" s="7"/>
      <c r="N11" s="7"/>
      <c r="O11" s="7">
        <v>400</v>
      </c>
      <c r="P11" s="7">
        <v>200</v>
      </c>
      <c r="Q11" s="7">
        <f t="shared" si="1"/>
        <v>56.572350000000007</v>
      </c>
      <c r="R11" s="4">
        <f t="shared" si="2"/>
        <v>223.30230000000017</v>
      </c>
      <c r="S11" s="4"/>
      <c r="T11" s="7"/>
      <c r="U11" s="7">
        <f t="shared" si="3"/>
        <v>18</v>
      </c>
      <c r="V11" s="7">
        <f t="shared" si="4"/>
        <v>14.052801412704261</v>
      </c>
      <c r="W11" s="7">
        <v>46.474800000000002</v>
      </c>
      <c r="X11" s="7">
        <v>58.183799999999998</v>
      </c>
      <c r="Y11" s="7">
        <v>54.8322</v>
      </c>
      <c r="Z11" s="7">
        <v>66.798599999999993</v>
      </c>
      <c r="AA11" s="7">
        <f t="shared" si="5"/>
        <v>56.57235</v>
      </c>
      <c r="AB11" s="7">
        <v>45.824199999999998</v>
      </c>
      <c r="AC11" s="7">
        <v>71.138000000000005</v>
      </c>
      <c r="AD11" s="7">
        <v>52.668999999999997</v>
      </c>
      <c r="AE11" s="7">
        <v>44.403799999999997</v>
      </c>
      <c r="AF11" s="7">
        <v>72.050399999999996</v>
      </c>
      <c r="AG11" s="7">
        <v>68.607399999999998</v>
      </c>
      <c r="AH11" s="7" t="s">
        <v>89</v>
      </c>
      <c r="AI11" s="7">
        <f t="shared" si="6"/>
        <v>223.30230000000017</v>
      </c>
      <c r="AJ11" s="21">
        <f t="shared" si="7"/>
        <v>195</v>
      </c>
      <c r="AK11" s="17">
        <f t="shared" si="8"/>
        <v>56.57235</v>
      </c>
      <c r="AL11" s="21">
        <f t="shared" si="9"/>
        <v>400</v>
      </c>
      <c r="AM11" s="21">
        <f t="shared" si="10"/>
        <v>200</v>
      </c>
      <c r="AN11" s="32">
        <f t="shared" si="11"/>
        <v>19.178980544382547</v>
      </c>
      <c r="AO11" s="29">
        <v>290</v>
      </c>
      <c r="AP11" s="24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3">
      <c r="A12" s="17" t="s">
        <v>90</v>
      </c>
      <c r="B12" s="7" t="s">
        <v>38</v>
      </c>
      <c r="C12" s="7">
        <v>768.41200000000003</v>
      </c>
      <c r="D12" s="7"/>
      <c r="E12" s="16">
        <f t="shared" si="12"/>
        <v>282.02999999999997</v>
      </c>
      <c r="F12" s="16">
        <v>400</v>
      </c>
      <c r="G12" s="8">
        <v>1</v>
      </c>
      <c r="H12" s="7">
        <v>60</v>
      </c>
      <c r="I12" s="7"/>
      <c r="J12" s="7"/>
      <c r="K12" s="7"/>
      <c r="L12" s="7">
        <f t="shared" si="0"/>
        <v>282.02999999999997</v>
      </c>
      <c r="M12" s="7"/>
      <c r="N12" s="7"/>
      <c r="O12" s="7">
        <v>300</v>
      </c>
      <c r="P12" s="7">
        <v>250</v>
      </c>
      <c r="Q12" s="7">
        <f t="shared" si="1"/>
        <v>56.405999999999992</v>
      </c>
      <c r="R12" s="4">
        <f t="shared" si="2"/>
        <v>65.307999999999879</v>
      </c>
      <c r="S12" s="4"/>
      <c r="T12" s="7"/>
      <c r="U12" s="7">
        <f t="shared" si="3"/>
        <v>18</v>
      </c>
      <c r="V12" s="7">
        <f t="shared" si="4"/>
        <v>16.842179909938661</v>
      </c>
      <c r="W12" s="7">
        <v>48.013599999999997</v>
      </c>
      <c r="X12" s="7">
        <v>54.533200000000001</v>
      </c>
      <c r="Y12" s="7">
        <v>73.979199999999992</v>
      </c>
      <c r="Z12" s="7">
        <v>49.097999999999999</v>
      </c>
      <c r="AA12" s="7">
        <f t="shared" si="5"/>
        <v>56.405999999999992</v>
      </c>
      <c r="AB12" s="7">
        <v>50.760800000000003</v>
      </c>
      <c r="AC12" s="7">
        <v>87.260400000000004</v>
      </c>
      <c r="AD12" s="7">
        <v>58.078400000000002</v>
      </c>
      <c r="AE12" s="7">
        <v>45.782799999999988</v>
      </c>
      <c r="AF12" s="7">
        <v>71.09259999999999</v>
      </c>
      <c r="AG12" s="7">
        <v>61.753</v>
      </c>
      <c r="AH12" s="7"/>
      <c r="AI12" s="7">
        <f t="shared" si="6"/>
        <v>65.307999999999879</v>
      </c>
      <c r="AJ12" s="21">
        <f t="shared" si="7"/>
        <v>400</v>
      </c>
      <c r="AK12" s="17">
        <f t="shared" si="8"/>
        <v>56.405999999999992</v>
      </c>
      <c r="AL12" s="21">
        <f t="shared" si="9"/>
        <v>300</v>
      </c>
      <c r="AM12" s="21">
        <f t="shared" si="10"/>
        <v>250</v>
      </c>
      <c r="AN12" s="32">
        <f t="shared" si="11"/>
        <v>19.50147147466582</v>
      </c>
      <c r="AO12" s="29">
        <v>150</v>
      </c>
      <c r="AP12" s="24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3">
      <c r="A13" s="17" t="s">
        <v>37</v>
      </c>
      <c r="B13" s="7" t="s">
        <v>38</v>
      </c>
      <c r="C13" s="7">
        <v>572.29200000000003</v>
      </c>
      <c r="D13" s="7"/>
      <c r="E13" s="16">
        <f t="shared" si="12"/>
        <v>269.59100000000001</v>
      </c>
      <c r="F13" s="7">
        <v>255</v>
      </c>
      <c r="G13" s="8">
        <v>1</v>
      </c>
      <c r="H13" s="7">
        <v>50</v>
      </c>
      <c r="I13" s="7"/>
      <c r="J13" s="7"/>
      <c r="K13" s="7"/>
      <c r="L13" s="7">
        <f t="shared" si="0"/>
        <v>269.59100000000001</v>
      </c>
      <c r="M13" s="7"/>
      <c r="N13" s="7"/>
      <c r="O13" s="7">
        <v>0</v>
      </c>
      <c r="P13" s="7">
        <v>500</v>
      </c>
      <c r="Q13" s="7">
        <f t="shared" si="1"/>
        <v>53.918199999999999</v>
      </c>
      <c r="R13" s="4">
        <f t="shared" si="2"/>
        <v>215.52760000000001</v>
      </c>
      <c r="S13" s="4"/>
      <c r="T13" s="7"/>
      <c r="U13" s="7">
        <f t="shared" si="3"/>
        <v>18</v>
      </c>
      <c r="V13" s="7">
        <f t="shared" si="4"/>
        <v>14.002692968237071</v>
      </c>
      <c r="W13" s="7">
        <v>49.614999999999988</v>
      </c>
      <c r="X13" s="7">
        <v>39.811199999999999</v>
      </c>
      <c r="Y13" s="7">
        <v>75.192800000000005</v>
      </c>
      <c r="Z13" s="7">
        <v>51.053800000000003</v>
      </c>
      <c r="AA13" s="7">
        <f t="shared" si="5"/>
        <v>53.918199999999999</v>
      </c>
      <c r="AB13" s="7">
        <v>48.760800000000003</v>
      </c>
      <c r="AC13" s="7">
        <v>53.360400000000013</v>
      </c>
      <c r="AD13" s="7">
        <v>38.659399999999998</v>
      </c>
      <c r="AE13" s="7">
        <v>35.781799999999997</v>
      </c>
      <c r="AF13" s="7">
        <v>49.917400000000001</v>
      </c>
      <c r="AG13" s="7">
        <v>40.921199999999999</v>
      </c>
      <c r="AH13" s="7" t="s">
        <v>39</v>
      </c>
      <c r="AI13" s="7">
        <f t="shared" si="6"/>
        <v>215.52760000000001</v>
      </c>
      <c r="AJ13" s="21">
        <f t="shared" si="7"/>
        <v>255</v>
      </c>
      <c r="AK13" s="17">
        <f t="shared" si="8"/>
        <v>53.918199999999999</v>
      </c>
      <c r="AL13" s="21">
        <f t="shared" si="9"/>
        <v>0</v>
      </c>
      <c r="AM13" s="21">
        <f t="shared" si="10"/>
        <v>500</v>
      </c>
      <c r="AN13" s="32">
        <f t="shared" si="11"/>
        <v>21.421338249422273</v>
      </c>
      <c r="AO13" s="29">
        <v>400</v>
      </c>
      <c r="AP13" s="24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3">
      <c r="A14" s="17" t="s">
        <v>40</v>
      </c>
      <c r="B14" s="7" t="s">
        <v>38</v>
      </c>
      <c r="C14" s="7">
        <v>693.88</v>
      </c>
      <c r="D14" s="7"/>
      <c r="E14" s="16">
        <f t="shared" si="12"/>
        <v>247.4615</v>
      </c>
      <c r="F14" s="7">
        <v>397</v>
      </c>
      <c r="G14" s="8">
        <v>1</v>
      </c>
      <c r="H14" s="7">
        <v>55</v>
      </c>
      <c r="I14" s="7"/>
      <c r="J14" s="7"/>
      <c r="K14" s="7"/>
      <c r="L14" s="7">
        <f t="shared" si="0"/>
        <v>247.4615</v>
      </c>
      <c r="M14" s="7"/>
      <c r="N14" s="7"/>
      <c r="O14" s="7">
        <v>0</v>
      </c>
      <c r="P14" s="7">
        <v>200</v>
      </c>
      <c r="Q14" s="7">
        <f t="shared" si="1"/>
        <v>49.4923</v>
      </c>
      <c r="R14" s="4">
        <f t="shared" si="2"/>
        <v>293.8614</v>
      </c>
      <c r="S14" s="4"/>
      <c r="T14" s="7"/>
      <c r="U14" s="7">
        <f t="shared" si="3"/>
        <v>18</v>
      </c>
      <c r="V14" s="7">
        <f t="shared" si="4"/>
        <v>12.062482446764447</v>
      </c>
      <c r="W14" s="7">
        <v>43.161000000000001</v>
      </c>
      <c r="X14" s="7">
        <v>44.670400000000001</v>
      </c>
      <c r="Y14" s="7">
        <v>69.520600000000002</v>
      </c>
      <c r="Z14" s="7">
        <v>40.617199999999997</v>
      </c>
      <c r="AA14" s="7">
        <f t="shared" si="5"/>
        <v>49.4923</v>
      </c>
      <c r="AB14" s="7">
        <v>43.379600000000003</v>
      </c>
      <c r="AC14" s="7">
        <v>58.926000000000002</v>
      </c>
      <c r="AD14" s="7">
        <v>36.116399999999999</v>
      </c>
      <c r="AE14" s="7">
        <v>45.12</v>
      </c>
      <c r="AF14" s="7">
        <v>43.615400000000001</v>
      </c>
      <c r="AG14" s="7">
        <v>54.706000000000003</v>
      </c>
      <c r="AH14" s="7"/>
      <c r="AI14" s="7">
        <f t="shared" si="6"/>
        <v>293.8614</v>
      </c>
      <c r="AJ14" s="21">
        <f t="shared" si="7"/>
        <v>397</v>
      </c>
      <c r="AK14" s="17">
        <f t="shared" si="8"/>
        <v>49.4923</v>
      </c>
      <c r="AL14" s="21">
        <f t="shared" si="9"/>
        <v>0</v>
      </c>
      <c r="AM14" s="21">
        <f t="shared" si="10"/>
        <v>200</v>
      </c>
      <c r="AN14" s="32">
        <f t="shared" si="11"/>
        <v>21.356857531373567</v>
      </c>
      <c r="AO14" s="29">
        <v>459.99999999999994</v>
      </c>
      <c r="AP14" s="24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3">
      <c r="A15" s="17" t="s">
        <v>87</v>
      </c>
      <c r="B15" s="7" t="s">
        <v>50</v>
      </c>
      <c r="C15" s="7">
        <v>655</v>
      </c>
      <c r="D15" s="7"/>
      <c r="E15" s="16">
        <f t="shared" si="12"/>
        <v>510.50000000000006</v>
      </c>
      <c r="F15" s="16">
        <v>24</v>
      </c>
      <c r="G15" s="8">
        <v>0.4</v>
      </c>
      <c r="H15" s="7">
        <v>40</v>
      </c>
      <c r="I15" s="7"/>
      <c r="J15" s="7"/>
      <c r="K15" s="7"/>
      <c r="L15" s="7">
        <f t="shared" si="0"/>
        <v>510.50000000000006</v>
      </c>
      <c r="M15" s="7"/>
      <c r="N15" s="7"/>
      <c r="O15" s="7">
        <v>625</v>
      </c>
      <c r="P15" s="7">
        <v>625</v>
      </c>
      <c r="Q15" s="7">
        <f t="shared" si="1"/>
        <v>102.10000000000001</v>
      </c>
      <c r="R15" s="4">
        <f t="shared" si="2"/>
        <v>563.80000000000018</v>
      </c>
      <c r="S15" s="4"/>
      <c r="T15" s="7"/>
      <c r="U15" s="7">
        <f t="shared" si="3"/>
        <v>18</v>
      </c>
      <c r="V15" s="7">
        <f t="shared" si="4"/>
        <v>12.477962781586678</v>
      </c>
      <c r="W15" s="7">
        <v>98.2</v>
      </c>
      <c r="X15" s="7">
        <v>104.4</v>
      </c>
      <c r="Y15" s="7">
        <v>111.6</v>
      </c>
      <c r="Z15" s="7">
        <v>94.2</v>
      </c>
      <c r="AA15" s="7">
        <f t="shared" si="5"/>
        <v>102.10000000000001</v>
      </c>
      <c r="AB15" s="7">
        <v>86.4</v>
      </c>
      <c r="AC15" s="7">
        <v>94</v>
      </c>
      <c r="AD15" s="7">
        <v>139.4</v>
      </c>
      <c r="AE15" s="7">
        <v>129.19999999999999</v>
      </c>
      <c r="AF15" s="7">
        <v>124.6884</v>
      </c>
      <c r="AG15" s="7">
        <v>144.4</v>
      </c>
      <c r="AH15" s="7"/>
      <c r="AI15" s="7">
        <f t="shared" si="6"/>
        <v>225.5200000000001</v>
      </c>
      <c r="AJ15" s="21">
        <f t="shared" si="7"/>
        <v>9.6000000000000014</v>
      </c>
      <c r="AK15" s="17">
        <f t="shared" si="8"/>
        <v>40.840000000000003</v>
      </c>
      <c r="AL15" s="21">
        <f t="shared" si="9"/>
        <v>250</v>
      </c>
      <c r="AM15" s="21">
        <f t="shared" si="10"/>
        <v>250</v>
      </c>
      <c r="AN15" s="32">
        <f t="shared" si="11"/>
        <v>21.047992164544564</v>
      </c>
      <c r="AO15" s="29">
        <v>350</v>
      </c>
      <c r="AP15" s="17" t="s">
        <v>122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x14ac:dyDescent="0.3">
      <c r="A16" s="17" t="s">
        <v>64</v>
      </c>
      <c r="B16" s="7" t="s">
        <v>38</v>
      </c>
      <c r="C16" s="7">
        <v>367.96499999999997</v>
      </c>
      <c r="D16" s="7"/>
      <c r="E16" s="16">
        <f t="shared" si="12"/>
        <v>188.12074999999999</v>
      </c>
      <c r="F16" s="16">
        <v>230</v>
      </c>
      <c r="G16" s="8">
        <v>1</v>
      </c>
      <c r="H16" s="7">
        <v>40</v>
      </c>
      <c r="I16" s="7"/>
      <c r="J16" s="7"/>
      <c r="K16" s="7"/>
      <c r="L16" s="7">
        <f t="shared" si="0"/>
        <v>188.12074999999999</v>
      </c>
      <c r="M16" s="7"/>
      <c r="N16" s="7"/>
      <c r="O16" s="7">
        <v>200</v>
      </c>
      <c r="P16" s="7">
        <v>150</v>
      </c>
      <c r="Q16" s="7">
        <f t="shared" si="1"/>
        <v>37.62415</v>
      </c>
      <c r="R16" s="4">
        <f t="shared" si="2"/>
        <v>97.234699999999975</v>
      </c>
      <c r="S16" s="4"/>
      <c r="T16" s="7"/>
      <c r="U16" s="7">
        <f t="shared" si="3"/>
        <v>18</v>
      </c>
      <c r="V16" s="7">
        <f t="shared" si="4"/>
        <v>15.415630652121045</v>
      </c>
      <c r="W16" s="7">
        <v>27.874199999999998</v>
      </c>
      <c r="X16" s="7">
        <v>37.243600000000001</v>
      </c>
      <c r="Y16" s="7">
        <v>40.004600000000003</v>
      </c>
      <c r="Z16" s="7">
        <v>45.374200000000002</v>
      </c>
      <c r="AA16" s="7">
        <f t="shared" si="5"/>
        <v>37.62415</v>
      </c>
      <c r="AB16" s="7">
        <v>25.124199999999998</v>
      </c>
      <c r="AC16" s="7">
        <v>50.785400000000003</v>
      </c>
      <c r="AD16" s="7">
        <v>35.566199999999988</v>
      </c>
      <c r="AE16" s="7">
        <v>37.991799999999998</v>
      </c>
      <c r="AF16" s="7">
        <v>46.525199999999998</v>
      </c>
      <c r="AG16" s="7">
        <v>26.251799999999999</v>
      </c>
      <c r="AH16" s="18" t="s">
        <v>56</v>
      </c>
      <c r="AI16" s="7">
        <f t="shared" si="6"/>
        <v>97.234699999999975</v>
      </c>
      <c r="AJ16" s="21">
        <f t="shared" si="7"/>
        <v>230</v>
      </c>
      <c r="AK16" s="17">
        <f t="shared" si="8"/>
        <v>37.62415</v>
      </c>
      <c r="AL16" s="21">
        <f t="shared" si="9"/>
        <v>200</v>
      </c>
      <c r="AM16" s="21">
        <f t="shared" si="10"/>
        <v>150</v>
      </c>
      <c r="AN16" s="32">
        <f t="shared" si="11"/>
        <v>19.136644947460606</v>
      </c>
      <c r="AO16" s="29">
        <v>140</v>
      </c>
      <c r="AP16" s="24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x14ac:dyDescent="0.3">
      <c r="A17" s="17" t="s">
        <v>61</v>
      </c>
      <c r="B17" s="7" t="s">
        <v>38</v>
      </c>
      <c r="C17" s="7">
        <v>279.75099999999998</v>
      </c>
      <c r="D17" s="7"/>
      <c r="E17" s="16">
        <f t="shared" si="12"/>
        <v>176.71449999999999</v>
      </c>
      <c r="F17" s="16">
        <v>34</v>
      </c>
      <c r="G17" s="8">
        <v>1</v>
      </c>
      <c r="H17" s="7">
        <v>45</v>
      </c>
      <c r="I17" s="7"/>
      <c r="J17" s="7"/>
      <c r="K17" s="7"/>
      <c r="L17" s="7">
        <f t="shared" si="0"/>
        <v>176.71449999999999</v>
      </c>
      <c r="M17" s="7"/>
      <c r="N17" s="7"/>
      <c r="O17" s="7">
        <v>250</v>
      </c>
      <c r="P17" s="7">
        <v>120</v>
      </c>
      <c r="Q17" s="7">
        <f t="shared" si="1"/>
        <v>35.3429</v>
      </c>
      <c r="R17" s="4">
        <f t="shared" si="2"/>
        <v>232.17219999999998</v>
      </c>
      <c r="S17" s="4"/>
      <c r="T17" s="7"/>
      <c r="U17" s="7">
        <f t="shared" si="3"/>
        <v>18</v>
      </c>
      <c r="V17" s="7">
        <f t="shared" si="4"/>
        <v>11.430867302909496</v>
      </c>
      <c r="W17" s="7">
        <v>33.550600000000003</v>
      </c>
      <c r="X17" s="7">
        <v>37.227800000000002</v>
      </c>
      <c r="Y17" s="7">
        <v>28.1114</v>
      </c>
      <c r="Z17" s="7">
        <v>42.4818</v>
      </c>
      <c r="AA17" s="7">
        <f t="shared" si="5"/>
        <v>35.3429</v>
      </c>
      <c r="AB17" s="7">
        <v>31.167000000000002</v>
      </c>
      <c r="AC17" s="7">
        <v>40.417999999999999</v>
      </c>
      <c r="AD17" s="7">
        <v>27.338200000000001</v>
      </c>
      <c r="AE17" s="7">
        <v>38.914999999999999</v>
      </c>
      <c r="AF17" s="7">
        <v>52.273000000000003</v>
      </c>
      <c r="AG17" s="7">
        <v>28.340800000000002</v>
      </c>
      <c r="AH17" s="7"/>
      <c r="AI17" s="7">
        <f t="shared" si="6"/>
        <v>232.17219999999998</v>
      </c>
      <c r="AJ17" s="21">
        <f t="shared" si="7"/>
        <v>34</v>
      </c>
      <c r="AK17" s="17">
        <f t="shared" si="8"/>
        <v>35.3429</v>
      </c>
      <c r="AL17" s="21">
        <f t="shared" si="9"/>
        <v>250</v>
      </c>
      <c r="AM17" s="21">
        <f t="shared" si="10"/>
        <v>120</v>
      </c>
      <c r="AN17" s="32">
        <f t="shared" si="11"/>
        <v>19.070308322180693</v>
      </c>
      <c r="AO17" s="29">
        <v>270</v>
      </c>
      <c r="AP17" s="24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x14ac:dyDescent="0.3">
      <c r="A18" s="7" t="s">
        <v>95</v>
      </c>
      <c r="B18" s="7" t="s">
        <v>50</v>
      </c>
      <c r="C18" s="7">
        <v>398</v>
      </c>
      <c r="D18" s="7"/>
      <c r="E18" s="16">
        <f t="shared" si="12"/>
        <v>367.75</v>
      </c>
      <c r="F18" s="7">
        <v>0</v>
      </c>
      <c r="G18" s="8">
        <v>0.45</v>
      </c>
      <c r="H18" s="7">
        <v>50</v>
      </c>
      <c r="I18" s="7"/>
      <c r="J18" s="7"/>
      <c r="K18" s="7"/>
      <c r="L18" s="7">
        <f t="shared" si="0"/>
        <v>367.75</v>
      </c>
      <c r="M18" s="7"/>
      <c r="N18" s="7"/>
      <c r="O18" s="7">
        <v>333.33333333333331</v>
      </c>
      <c r="P18" s="7">
        <v>444.44444444444451</v>
      </c>
      <c r="Q18" s="7">
        <f t="shared" si="1"/>
        <v>73.55</v>
      </c>
      <c r="R18" s="4">
        <f t="shared" si="2"/>
        <v>546.12222222222204</v>
      </c>
      <c r="S18" s="4"/>
      <c r="T18" s="7"/>
      <c r="U18" s="7">
        <f t="shared" si="3"/>
        <v>18</v>
      </c>
      <c r="V18" s="7">
        <f t="shared" si="4"/>
        <v>10.574816829065641</v>
      </c>
      <c r="W18" s="7">
        <v>74.599999999999994</v>
      </c>
      <c r="X18" s="7">
        <v>72.400000000000006</v>
      </c>
      <c r="Y18" s="7">
        <v>70.599999999999994</v>
      </c>
      <c r="Z18" s="7">
        <v>76.599999999999994</v>
      </c>
      <c r="AA18" s="7">
        <f t="shared" si="5"/>
        <v>73.55</v>
      </c>
      <c r="AB18" s="7">
        <v>67.2</v>
      </c>
      <c r="AC18" s="7">
        <v>77.400000000000006</v>
      </c>
      <c r="AD18" s="7">
        <v>69</v>
      </c>
      <c r="AE18" s="7">
        <v>54.4</v>
      </c>
      <c r="AF18" s="7">
        <v>105.2</v>
      </c>
      <c r="AG18" s="7">
        <v>69.599999999999994</v>
      </c>
      <c r="AH18" s="7"/>
      <c r="AI18" s="7">
        <f t="shared" si="6"/>
        <v>245.75499999999991</v>
      </c>
      <c r="AJ18" s="21">
        <f t="shared" si="7"/>
        <v>0</v>
      </c>
      <c r="AK18" s="17">
        <f t="shared" si="8"/>
        <v>33.097499999999997</v>
      </c>
      <c r="AL18" s="21">
        <f t="shared" si="9"/>
        <v>150</v>
      </c>
      <c r="AM18" s="21">
        <f t="shared" si="10"/>
        <v>200.00000000000003</v>
      </c>
      <c r="AN18" s="32">
        <f t="shared" si="11"/>
        <v>20.998564846287486</v>
      </c>
      <c r="AO18" s="29">
        <v>345</v>
      </c>
      <c r="AP18" s="24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3">
      <c r="A19" s="17" t="s">
        <v>47</v>
      </c>
      <c r="B19" s="7" t="s">
        <v>38</v>
      </c>
      <c r="C19" s="7">
        <v>566.42899999999997</v>
      </c>
      <c r="D19" s="7"/>
      <c r="E19" s="16">
        <f t="shared" si="12"/>
        <v>140.54599999999999</v>
      </c>
      <c r="F19" s="7">
        <v>439</v>
      </c>
      <c r="G19" s="8">
        <v>1</v>
      </c>
      <c r="H19" s="7">
        <v>60</v>
      </c>
      <c r="I19" s="7"/>
      <c r="J19" s="7"/>
      <c r="K19" s="7"/>
      <c r="L19" s="7">
        <f t="shared" si="0"/>
        <v>140.54599999999999</v>
      </c>
      <c r="M19" s="7"/>
      <c r="N19" s="7"/>
      <c r="O19" s="7">
        <v>0</v>
      </c>
      <c r="P19" s="7">
        <v>200</v>
      </c>
      <c r="Q19" s="7">
        <f t="shared" si="1"/>
        <v>28.109199999999998</v>
      </c>
      <c r="R19" s="4">
        <f t="shared" si="2"/>
        <v>-133.03440000000006</v>
      </c>
      <c r="S19" s="4"/>
      <c r="T19" s="7"/>
      <c r="U19" s="7">
        <f t="shared" si="3"/>
        <v>18</v>
      </c>
      <c r="V19" s="7">
        <f t="shared" si="4"/>
        <v>22.732770765443345</v>
      </c>
      <c r="W19" s="7">
        <v>30.946999999999999</v>
      </c>
      <c r="X19" s="7">
        <v>22.4068</v>
      </c>
      <c r="Y19" s="7">
        <v>42.535400000000003</v>
      </c>
      <c r="Z19" s="7">
        <v>16.547599999999999</v>
      </c>
      <c r="AA19" s="7">
        <f t="shared" si="5"/>
        <v>28.109200000000001</v>
      </c>
      <c r="AB19" s="7">
        <v>17.350000000000001</v>
      </c>
      <c r="AC19" s="7">
        <v>42.144599999999997</v>
      </c>
      <c r="AD19" s="7">
        <v>21.6478</v>
      </c>
      <c r="AE19" s="7">
        <v>33.284799999999997</v>
      </c>
      <c r="AF19" s="7">
        <v>36.869600000000013</v>
      </c>
      <c r="AG19" s="7">
        <v>26.222999999999999</v>
      </c>
      <c r="AH19" s="18" t="s">
        <v>56</v>
      </c>
      <c r="AI19" s="7">
        <f t="shared" si="6"/>
        <v>-133.03440000000006</v>
      </c>
      <c r="AJ19" s="21">
        <f t="shared" si="7"/>
        <v>439</v>
      </c>
      <c r="AK19" s="17">
        <f t="shared" si="8"/>
        <v>28.109200000000001</v>
      </c>
      <c r="AL19" s="21">
        <f t="shared" si="9"/>
        <v>0</v>
      </c>
      <c r="AM19" s="21">
        <f t="shared" si="10"/>
        <v>200</v>
      </c>
      <c r="AN19" s="32">
        <f t="shared" si="11"/>
        <v>22.732770765443341</v>
      </c>
      <c r="AO19" s="29">
        <v>0</v>
      </c>
      <c r="AP19" s="24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x14ac:dyDescent="0.3">
      <c r="A20" s="17" t="s">
        <v>85</v>
      </c>
      <c r="B20" s="7" t="s">
        <v>38</v>
      </c>
      <c r="C20" s="7">
        <v>364.24599999999998</v>
      </c>
      <c r="D20" s="7"/>
      <c r="E20" s="16">
        <f t="shared" si="12"/>
        <v>138.47999999999999</v>
      </c>
      <c r="F20" s="17">
        <v>275</v>
      </c>
      <c r="G20" s="8">
        <v>1</v>
      </c>
      <c r="H20" s="7">
        <v>70</v>
      </c>
      <c r="I20" s="7"/>
      <c r="J20" s="7"/>
      <c r="K20" s="7"/>
      <c r="L20" s="7">
        <f t="shared" si="0"/>
        <v>138.47999999999999</v>
      </c>
      <c r="M20" s="7"/>
      <c r="N20" s="7"/>
      <c r="O20" s="7">
        <v>100</v>
      </c>
      <c r="P20" s="7">
        <v>150</v>
      </c>
      <c r="Q20" s="7">
        <f t="shared" si="1"/>
        <v>27.695999999999998</v>
      </c>
      <c r="R20" s="4">
        <f t="shared" si="2"/>
        <v>-26.472000000000037</v>
      </c>
      <c r="S20" s="4"/>
      <c r="T20" s="7"/>
      <c r="U20" s="7">
        <f t="shared" si="3"/>
        <v>18</v>
      </c>
      <c r="V20" s="7">
        <f t="shared" si="4"/>
        <v>18.955805892547662</v>
      </c>
      <c r="W20" s="7">
        <v>16.132000000000001</v>
      </c>
      <c r="X20" s="7">
        <v>27.191600000000001</v>
      </c>
      <c r="Y20" s="7">
        <v>46.450200000000002</v>
      </c>
      <c r="Z20" s="7">
        <v>21.010200000000001</v>
      </c>
      <c r="AA20" s="7">
        <f t="shared" si="5"/>
        <v>27.695999999999998</v>
      </c>
      <c r="AB20" s="7">
        <v>24.505199999999999</v>
      </c>
      <c r="AC20" s="7">
        <v>41.714199999999998</v>
      </c>
      <c r="AD20" s="7">
        <v>20.859000000000002</v>
      </c>
      <c r="AE20" s="7">
        <v>27.302399999999999</v>
      </c>
      <c r="AF20" s="7">
        <v>35.753599999999999</v>
      </c>
      <c r="AG20" s="7">
        <v>32.808199999999999</v>
      </c>
      <c r="AH20" s="7"/>
      <c r="AI20" s="7">
        <f t="shared" si="6"/>
        <v>-26.472000000000037</v>
      </c>
      <c r="AJ20" s="21">
        <f t="shared" si="7"/>
        <v>275</v>
      </c>
      <c r="AK20" s="17">
        <f t="shared" si="8"/>
        <v>27.695999999999998</v>
      </c>
      <c r="AL20" s="21">
        <f t="shared" si="9"/>
        <v>100</v>
      </c>
      <c r="AM20" s="21">
        <f t="shared" si="10"/>
        <v>150</v>
      </c>
      <c r="AN20" s="32">
        <f t="shared" si="11"/>
        <v>18.955805892547662</v>
      </c>
      <c r="AO20" s="29">
        <v>0</v>
      </c>
      <c r="AP20" s="24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x14ac:dyDescent="0.3">
      <c r="A21" s="7" t="s">
        <v>49</v>
      </c>
      <c r="B21" s="7" t="s">
        <v>50</v>
      </c>
      <c r="C21" s="7">
        <v>345</v>
      </c>
      <c r="D21" s="7"/>
      <c r="E21" s="16">
        <f t="shared" si="12"/>
        <v>365.25</v>
      </c>
      <c r="F21" s="7">
        <v>-9</v>
      </c>
      <c r="G21" s="8">
        <v>0.35</v>
      </c>
      <c r="H21" s="7">
        <v>40</v>
      </c>
      <c r="I21" s="7"/>
      <c r="J21" s="7"/>
      <c r="K21" s="7"/>
      <c r="L21" s="7">
        <f t="shared" si="0"/>
        <v>365.25</v>
      </c>
      <c r="M21" s="7"/>
      <c r="N21" s="7"/>
      <c r="O21" s="7">
        <v>428.57142857142861</v>
      </c>
      <c r="P21" s="7">
        <v>428.57142857142861</v>
      </c>
      <c r="Q21" s="7">
        <f t="shared" si="1"/>
        <v>73.05</v>
      </c>
      <c r="R21" s="4">
        <f t="shared" si="2"/>
        <v>466.75714285714258</v>
      </c>
      <c r="S21" s="4"/>
      <c r="T21" s="7"/>
      <c r="U21" s="7">
        <f t="shared" si="3"/>
        <v>18</v>
      </c>
      <c r="V21" s="7">
        <f t="shared" si="4"/>
        <v>11.610442945145206</v>
      </c>
      <c r="W21" s="7">
        <v>66</v>
      </c>
      <c r="X21" s="7">
        <v>56.6</v>
      </c>
      <c r="Y21" s="7">
        <v>84</v>
      </c>
      <c r="Z21" s="7">
        <v>85.6</v>
      </c>
      <c r="AA21" s="7">
        <f t="shared" si="5"/>
        <v>73.05</v>
      </c>
      <c r="AB21" s="7">
        <v>59.2</v>
      </c>
      <c r="AC21" s="7">
        <v>55</v>
      </c>
      <c r="AD21" s="7">
        <v>71.2</v>
      </c>
      <c r="AE21" s="7">
        <v>61.6</v>
      </c>
      <c r="AF21" s="7">
        <v>75.599999999999994</v>
      </c>
      <c r="AG21" s="7">
        <v>81.400000000000006</v>
      </c>
      <c r="AH21" s="7"/>
      <c r="AI21" s="7">
        <f t="shared" si="6"/>
        <v>163.3649999999999</v>
      </c>
      <c r="AJ21" s="21">
        <f t="shared" si="7"/>
        <v>-3.15</v>
      </c>
      <c r="AK21" s="17">
        <f t="shared" si="8"/>
        <v>25.567499999999999</v>
      </c>
      <c r="AL21" s="21">
        <f t="shared" si="9"/>
        <v>150</v>
      </c>
      <c r="AM21" s="21">
        <f t="shared" si="10"/>
        <v>150</v>
      </c>
      <c r="AN21" s="32">
        <f t="shared" si="11"/>
        <v>19.432873765522636</v>
      </c>
      <c r="AO21" s="29">
        <v>200</v>
      </c>
      <c r="AP21" s="24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x14ac:dyDescent="0.3">
      <c r="A22" s="7" t="s">
        <v>52</v>
      </c>
      <c r="B22" s="7" t="s">
        <v>50</v>
      </c>
      <c r="C22" s="7">
        <v>390</v>
      </c>
      <c r="D22" s="7"/>
      <c r="E22" s="16">
        <f t="shared" si="12"/>
        <v>363.5</v>
      </c>
      <c r="F22" s="16">
        <v>0</v>
      </c>
      <c r="G22" s="8">
        <v>0.35</v>
      </c>
      <c r="H22" s="7">
        <v>40</v>
      </c>
      <c r="I22" s="7"/>
      <c r="J22" s="7"/>
      <c r="K22" s="7"/>
      <c r="L22" s="7">
        <f t="shared" si="0"/>
        <v>363.5</v>
      </c>
      <c r="M22" s="7"/>
      <c r="N22" s="7"/>
      <c r="O22" s="7">
        <v>428.57142857142861</v>
      </c>
      <c r="P22" s="7">
        <v>428.57142857142861</v>
      </c>
      <c r="Q22" s="7">
        <f t="shared" si="1"/>
        <v>72.7</v>
      </c>
      <c r="R22" s="4">
        <f t="shared" si="2"/>
        <v>451.45714285714286</v>
      </c>
      <c r="S22" s="4"/>
      <c r="T22" s="7"/>
      <c r="U22" s="7">
        <f t="shared" si="3"/>
        <v>18</v>
      </c>
      <c r="V22" s="7">
        <f t="shared" si="4"/>
        <v>11.790135586559247</v>
      </c>
      <c r="W22" s="7">
        <v>64.599999999999994</v>
      </c>
      <c r="X22" s="7">
        <v>55.2</v>
      </c>
      <c r="Y22" s="7">
        <v>86.2</v>
      </c>
      <c r="Z22" s="7">
        <v>84.8</v>
      </c>
      <c r="AA22" s="7">
        <f t="shared" si="5"/>
        <v>72.7</v>
      </c>
      <c r="AB22" s="7">
        <v>59.6</v>
      </c>
      <c r="AC22" s="7">
        <v>67.2</v>
      </c>
      <c r="AD22" s="7">
        <v>97</v>
      </c>
      <c r="AE22" s="7">
        <v>70</v>
      </c>
      <c r="AF22" s="7">
        <v>86.6</v>
      </c>
      <c r="AG22" s="7">
        <v>90.8</v>
      </c>
      <c r="AH22" s="7"/>
      <c r="AI22" s="7">
        <f t="shared" si="6"/>
        <v>158.01</v>
      </c>
      <c r="AJ22" s="21">
        <f t="shared" si="7"/>
        <v>0</v>
      </c>
      <c r="AK22" s="17">
        <f t="shared" si="8"/>
        <v>25.445</v>
      </c>
      <c r="AL22" s="21">
        <f t="shared" si="9"/>
        <v>150</v>
      </c>
      <c r="AM22" s="21">
        <f t="shared" si="10"/>
        <v>150</v>
      </c>
      <c r="AN22" s="32">
        <f t="shared" si="11"/>
        <v>19.247396345057968</v>
      </c>
      <c r="AO22" s="29">
        <v>189.74999999999997</v>
      </c>
      <c r="AP22" s="24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x14ac:dyDescent="0.3">
      <c r="A23" s="17" t="s">
        <v>46</v>
      </c>
      <c r="B23" s="7" t="s">
        <v>38</v>
      </c>
      <c r="C23" s="7">
        <v>379.85599999999999</v>
      </c>
      <c r="D23" s="7"/>
      <c r="E23" s="16">
        <f t="shared" si="12"/>
        <v>124.96475000000001</v>
      </c>
      <c r="F23" s="7">
        <v>217</v>
      </c>
      <c r="G23" s="8">
        <v>1</v>
      </c>
      <c r="H23" s="7">
        <v>60</v>
      </c>
      <c r="I23" s="7"/>
      <c r="J23" s="7"/>
      <c r="K23" s="7"/>
      <c r="L23" s="7">
        <f t="shared" si="0"/>
        <v>124.96475000000001</v>
      </c>
      <c r="M23" s="7"/>
      <c r="N23" s="7"/>
      <c r="O23" s="7">
        <v>0</v>
      </c>
      <c r="P23" s="7">
        <v>150</v>
      </c>
      <c r="Q23" s="7">
        <f t="shared" si="1"/>
        <v>24.99295</v>
      </c>
      <c r="R23" s="4">
        <f t="shared" si="2"/>
        <v>82.873100000000022</v>
      </c>
      <c r="S23" s="4"/>
      <c r="T23" s="7"/>
      <c r="U23" s="7">
        <f t="shared" si="3"/>
        <v>18</v>
      </c>
      <c r="V23" s="7">
        <f t="shared" si="4"/>
        <v>14.684140927741623</v>
      </c>
      <c r="W23" s="7">
        <v>23.578600000000002</v>
      </c>
      <c r="X23" s="7">
        <v>21.7056</v>
      </c>
      <c r="Y23" s="7">
        <v>36.222799999999999</v>
      </c>
      <c r="Z23" s="7">
        <v>18.4648</v>
      </c>
      <c r="AA23" s="7">
        <f t="shared" si="5"/>
        <v>24.99295</v>
      </c>
      <c r="AB23" s="7">
        <v>21.310600000000001</v>
      </c>
      <c r="AC23" s="7">
        <v>29.471399999999999</v>
      </c>
      <c r="AD23" s="7">
        <v>19.006599999999999</v>
      </c>
      <c r="AE23" s="7">
        <v>17.1782</v>
      </c>
      <c r="AF23" s="7">
        <v>29.041799999999999</v>
      </c>
      <c r="AG23" s="7">
        <v>29.707799999999999</v>
      </c>
      <c r="AH23" s="7"/>
      <c r="AI23" s="7">
        <f t="shared" si="6"/>
        <v>82.873100000000022</v>
      </c>
      <c r="AJ23" s="21">
        <f t="shared" si="7"/>
        <v>217</v>
      </c>
      <c r="AK23" s="17">
        <f t="shared" si="8"/>
        <v>24.99295</v>
      </c>
      <c r="AL23" s="21">
        <f t="shared" si="9"/>
        <v>0</v>
      </c>
      <c r="AM23" s="21">
        <f t="shared" si="10"/>
        <v>150</v>
      </c>
      <c r="AN23" s="32">
        <f t="shared" si="11"/>
        <v>21.286002652748074</v>
      </c>
      <c r="AO23" s="29">
        <v>165</v>
      </c>
      <c r="AP23" s="24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3">
      <c r="A24" s="28" t="s">
        <v>66</v>
      </c>
      <c r="B24" s="7" t="s">
        <v>38</v>
      </c>
      <c r="C24" s="7">
        <v>104.876</v>
      </c>
      <c r="D24" s="7"/>
      <c r="E24" s="16">
        <f t="shared" si="12"/>
        <v>118.08999999999999</v>
      </c>
      <c r="F24" s="7">
        <v>-1.94</v>
      </c>
      <c r="G24" s="8">
        <v>1</v>
      </c>
      <c r="H24" s="7">
        <v>45</v>
      </c>
      <c r="I24" s="7"/>
      <c r="J24" s="7"/>
      <c r="K24" s="7"/>
      <c r="L24" s="7">
        <f t="shared" si="0"/>
        <v>118.08999999999999</v>
      </c>
      <c r="M24" s="7"/>
      <c r="N24" s="7"/>
      <c r="O24" s="7">
        <v>300</v>
      </c>
      <c r="P24" s="7">
        <v>100</v>
      </c>
      <c r="Q24" s="7">
        <f t="shared" si="1"/>
        <v>23.617999999999999</v>
      </c>
      <c r="R24" s="4">
        <f t="shared" si="2"/>
        <v>27.063999999999968</v>
      </c>
      <c r="S24" s="4"/>
      <c r="T24" s="7"/>
      <c r="U24" s="7">
        <f t="shared" si="3"/>
        <v>18</v>
      </c>
      <c r="V24" s="7">
        <f t="shared" si="4"/>
        <v>16.854094334829369</v>
      </c>
      <c r="W24" s="7">
        <v>11.4254</v>
      </c>
      <c r="X24" s="7">
        <v>37.688200000000002</v>
      </c>
      <c r="Y24" s="7">
        <v>25.6218</v>
      </c>
      <c r="Z24" s="7">
        <v>19.736599999999999</v>
      </c>
      <c r="AA24" s="7">
        <f t="shared" si="5"/>
        <v>23.617999999999999</v>
      </c>
      <c r="AB24" s="7">
        <v>18.6174</v>
      </c>
      <c r="AC24" s="7">
        <v>41.1126</v>
      </c>
      <c r="AD24" s="7">
        <v>22.545999999999999</v>
      </c>
      <c r="AE24" s="7">
        <v>27.1752</v>
      </c>
      <c r="AF24" s="7">
        <v>55.891800000000003</v>
      </c>
      <c r="AG24" s="7">
        <v>23.865200000000002</v>
      </c>
      <c r="AH24" s="7" t="s">
        <v>67</v>
      </c>
      <c r="AI24" s="7">
        <f t="shared" si="6"/>
        <v>27.063999999999968</v>
      </c>
      <c r="AJ24" s="21">
        <f t="shared" si="7"/>
        <v>-1.94</v>
      </c>
      <c r="AK24" s="17">
        <f t="shared" si="8"/>
        <v>23.617999999999999</v>
      </c>
      <c r="AL24" s="21">
        <f t="shared" si="9"/>
        <v>300</v>
      </c>
      <c r="AM24" s="21">
        <f t="shared" si="10"/>
        <v>100</v>
      </c>
      <c r="AN24" s="32">
        <f t="shared" si="11"/>
        <v>18.547717842323653</v>
      </c>
      <c r="AO24" s="29">
        <v>40</v>
      </c>
      <c r="AP24" s="24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x14ac:dyDescent="0.3">
      <c r="A25" s="17" t="s">
        <v>68</v>
      </c>
      <c r="B25" s="7" t="s">
        <v>50</v>
      </c>
      <c r="C25" s="7">
        <v>385</v>
      </c>
      <c r="D25" s="7"/>
      <c r="E25" s="16">
        <f t="shared" si="12"/>
        <v>214.24999999999997</v>
      </c>
      <c r="F25" s="7">
        <v>108</v>
      </c>
      <c r="G25" s="8">
        <v>0.45</v>
      </c>
      <c r="H25" s="7">
        <v>45</v>
      </c>
      <c r="I25" s="7"/>
      <c r="J25" s="7"/>
      <c r="K25" s="7"/>
      <c r="L25" s="7">
        <f t="shared" si="0"/>
        <v>214.24999999999997</v>
      </c>
      <c r="M25" s="7"/>
      <c r="N25" s="7"/>
      <c r="O25" s="7">
        <v>222.2222222222222</v>
      </c>
      <c r="P25" s="7">
        <v>111.1111111111111</v>
      </c>
      <c r="Q25" s="7">
        <f t="shared" si="1"/>
        <v>42.849999999999994</v>
      </c>
      <c r="R25" s="4">
        <f t="shared" si="2"/>
        <v>329.9666666666667</v>
      </c>
      <c r="S25" s="4"/>
      <c r="T25" s="7"/>
      <c r="U25" s="7">
        <f t="shared" si="3"/>
        <v>18</v>
      </c>
      <c r="V25" s="7">
        <f t="shared" si="4"/>
        <v>10.299494360171138</v>
      </c>
      <c r="W25" s="7">
        <v>35.799999999999997</v>
      </c>
      <c r="X25" s="7">
        <v>50.2</v>
      </c>
      <c r="Y25" s="7">
        <v>43.6</v>
      </c>
      <c r="Z25" s="7">
        <v>41.8</v>
      </c>
      <c r="AA25" s="7">
        <f t="shared" si="5"/>
        <v>42.849999999999994</v>
      </c>
      <c r="AB25" s="7">
        <v>45</v>
      </c>
      <c r="AC25" s="7">
        <v>51.2</v>
      </c>
      <c r="AD25" s="7">
        <v>39.799999999999997</v>
      </c>
      <c r="AE25" s="7">
        <v>44.6</v>
      </c>
      <c r="AF25" s="7">
        <v>60.4</v>
      </c>
      <c r="AG25" s="7">
        <v>53.2</v>
      </c>
      <c r="AH25" s="7"/>
      <c r="AI25" s="7">
        <f t="shared" si="6"/>
        <v>148.48500000000001</v>
      </c>
      <c r="AJ25" s="21">
        <f t="shared" si="7"/>
        <v>48.6</v>
      </c>
      <c r="AK25" s="17">
        <f t="shared" si="8"/>
        <v>19.282499999999999</v>
      </c>
      <c r="AL25" s="21">
        <f t="shared" si="9"/>
        <v>99.999999999999986</v>
      </c>
      <c r="AM25" s="21">
        <f t="shared" si="10"/>
        <v>49.999999999999993</v>
      </c>
      <c r="AN25" s="32">
        <f t="shared" si="11"/>
        <v>18.59717360300791</v>
      </c>
      <c r="AO25" s="36">
        <v>160</v>
      </c>
      <c r="AP25" s="24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x14ac:dyDescent="0.3">
      <c r="A26" s="7" t="s">
        <v>62</v>
      </c>
      <c r="B26" s="7" t="s">
        <v>50</v>
      </c>
      <c r="C26" s="7">
        <v>127</v>
      </c>
      <c r="D26" s="7"/>
      <c r="E26" s="16">
        <f t="shared" si="12"/>
        <v>228</v>
      </c>
      <c r="F26" s="16">
        <f>7+F60</f>
        <v>1</v>
      </c>
      <c r="G26" s="8">
        <v>0.4</v>
      </c>
      <c r="H26" s="7">
        <v>45</v>
      </c>
      <c r="I26" s="7"/>
      <c r="J26" s="7"/>
      <c r="K26" s="7"/>
      <c r="L26" s="7">
        <f t="shared" si="0"/>
        <v>228</v>
      </c>
      <c r="M26" s="7"/>
      <c r="N26" s="7"/>
      <c r="O26" s="7">
        <v>0</v>
      </c>
      <c r="P26" s="7">
        <v>0</v>
      </c>
      <c r="Q26" s="7">
        <f t="shared" si="1"/>
        <v>45.6</v>
      </c>
      <c r="R26" s="4">
        <f t="shared" si="2"/>
        <v>819.80000000000007</v>
      </c>
      <c r="S26" s="4"/>
      <c r="T26" s="7"/>
      <c r="U26" s="7">
        <f t="shared" si="3"/>
        <v>18</v>
      </c>
      <c r="V26" s="7">
        <f t="shared" si="4"/>
        <v>2.1929824561403508E-2</v>
      </c>
      <c r="W26" s="7">
        <v>31.8</v>
      </c>
      <c r="X26" s="7">
        <v>51</v>
      </c>
      <c r="Y26" s="7">
        <v>43</v>
      </c>
      <c r="Z26" s="7">
        <v>56.6</v>
      </c>
      <c r="AA26" s="7">
        <f t="shared" si="5"/>
        <v>45.6</v>
      </c>
      <c r="AB26" s="7">
        <v>61</v>
      </c>
      <c r="AC26" s="7">
        <v>83.4</v>
      </c>
      <c r="AD26" s="7">
        <v>59.6</v>
      </c>
      <c r="AE26" s="7">
        <v>71.400000000000006</v>
      </c>
      <c r="AF26" s="7">
        <v>72.2</v>
      </c>
      <c r="AG26" s="7">
        <v>87.8</v>
      </c>
      <c r="AH26" s="7"/>
      <c r="AI26" s="7">
        <f t="shared" si="6"/>
        <v>327.92000000000007</v>
      </c>
      <c r="AJ26" s="21">
        <f t="shared" si="7"/>
        <v>0.4</v>
      </c>
      <c r="AK26" s="17">
        <f t="shared" si="8"/>
        <v>18.240000000000002</v>
      </c>
      <c r="AL26" s="21">
        <f t="shared" si="9"/>
        <v>0</v>
      </c>
      <c r="AM26" s="21">
        <f t="shared" si="10"/>
        <v>0</v>
      </c>
      <c r="AN26" s="32">
        <f t="shared" si="11"/>
        <v>10.986842105263158</v>
      </c>
      <c r="AO26" s="29">
        <v>200</v>
      </c>
      <c r="AP26" s="24" t="s">
        <v>120</v>
      </c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x14ac:dyDescent="0.3">
      <c r="A27" s="17" t="s">
        <v>51</v>
      </c>
      <c r="B27" s="7" t="s">
        <v>38</v>
      </c>
      <c r="C27" s="7">
        <v>166.714</v>
      </c>
      <c r="D27" s="7"/>
      <c r="E27" s="16">
        <f t="shared" si="12"/>
        <v>86.948000000000008</v>
      </c>
      <c r="F27" s="16">
        <v>35</v>
      </c>
      <c r="G27" s="8">
        <v>1</v>
      </c>
      <c r="H27" s="7">
        <v>40</v>
      </c>
      <c r="I27" s="7"/>
      <c r="J27" s="7"/>
      <c r="K27" s="7"/>
      <c r="L27" s="7">
        <f t="shared" si="0"/>
        <v>86.948000000000008</v>
      </c>
      <c r="M27" s="7"/>
      <c r="N27" s="7"/>
      <c r="O27" s="7">
        <v>100</v>
      </c>
      <c r="P27" s="7">
        <v>100</v>
      </c>
      <c r="Q27" s="7">
        <f t="shared" si="1"/>
        <v>17.389600000000002</v>
      </c>
      <c r="R27" s="4">
        <f t="shared" si="2"/>
        <v>78.012800000000027</v>
      </c>
      <c r="S27" s="4"/>
      <c r="T27" s="7"/>
      <c r="U27" s="7">
        <f t="shared" si="3"/>
        <v>18</v>
      </c>
      <c r="V27" s="7">
        <f t="shared" si="4"/>
        <v>13.513824354786768</v>
      </c>
      <c r="W27" s="7">
        <v>14.2568</v>
      </c>
      <c r="X27" s="7">
        <v>18.3004</v>
      </c>
      <c r="Y27" s="7">
        <v>18.089400000000001</v>
      </c>
      <c r="Z27" s="7">
        <v>18.911799999999999</v>
      </c>
      <c r="AA27" s="7">
        <f t="shared" si="5"/>
        <v>17.389600000000002</v>
      </c>
      <c r="AB27" s="7">
        <v>26.3384</v>
      </c>
      <c r="AC27" s="7">
        <v>18.895800000000001</v>
      </c>
      <c r="AD27" s="7">
        <v>18.6648</v>
      </c>
      <c r="AE27" s="7">
        <v>21.713999999999999</v>
      </c>
      <c r="AF27" s="7">
        <v>24.297999999999998</v>
      </c>
      <c r="AG27" s="7">
        <v>23.623200000000001</v>
      </c>
      <c r="AH27" s="7"/>
      <c r="AI27" s="7">
        <f t="shared" si="6"/>
        <v>78.012800000000027</v>
      </c>
      <c r="AJ27" s="21">
        <f t="shared" si="7"/>
        <v>35</v>
      </c>
      <c r="AK27" s="17">
        <f t="shared" si="8"/>
        <v>17.389600000000002</v>
      </c>
      <c r="AL27" s="21">
        <f t="shared" si="9"/>
        <v>100</v>
      </c>
      <c r="AM27" s="21">
        <f t="shared" si="10"/>
        <v>100</v>
      </c>
      <c r="AN27" s="32">
        <f t="shared" si="11"/>
        <v>18.689331554492338</v>
      </c>
      <c r="AO27" s="29">
        <v>90</v>
      </c>
      <c r="AP27" s="24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53" x14ac:dyDescent="0.3">
      <c r="A28" s="17" t="s">
        <v>77</v>
      </c>
      <c r="B28" s="7" t="s">
        <v>50</v>
      </c>
      <c r="C28" s="7">
        <v>779</v>
      </c>
      <c r="D28" s="7"/>
      <c r="E28" s="16">
        <f t="shared" si="12"/>
        <v>215.75</v>
      </c>
      <c r="F28" s="16">
        <v>380</v>
      </c>
      <c r="G28" s="8">
        <v>0.4</v>
      </c>
      <c r="H28" s="7">
        <v>60</v>
      </c>
      <c r="I28" s="7"/>
      <c r="J28" s="7"/>
      <c r="K28" s="7"/>
      <c r="L28" s="7">
        <f t="shared" si="0"/>
        <v>215.75</v>
      </c>
      <c r="M28" s="7"/>
      <c r="N28" s="7"/>
      <c r="O28" s="7">
        <v>0</v>
      </c>
      <c r="P28" s="7">
        <v>250</v>
      </c>
      <c r="Q28" s="7">
        <f t="shared" si="1"/>
        <v>43.15</v>
      </c>
      <c r="R28" s="4">
        <f t="shared" si="2"/>
        <v>146.69999999999993</v>
      </c>
      <c r="S28" s="4"/>
      <c r="T28" s="7"/>
      <c r="U28" s="7">
        <f t="shared" si="3"/>
        <v>18</v>
      </c>
      <c r="V28" s="7">
        <f t="shared" si="4"/>
        <v>14.600231749710312</v>
      </c>
      <c r="W28" s="7">
        <v>37.799999999999997</v>
      </c>
      <c r="X28" s="7">
        <v>47.2</v>
      </c>
      <c r="Y28" s="7">
        <v>33.200000000000003</v>
      </c>
      <c r="Z28" s="7">
        <v>54.4</v>
      </c>
      <c r="AA28" s="7">
        <f t="shared" si="5"/>
        <v>43.15</v>
      </c>
      <c r="AB28" s="7">
        <v>34</v>
      </c>
      <c r="AC28" s="7">
        <v>44.4</v>
      </c>
      <c r="AD28" s="7">
        <v>33.6</v>
      </c>
      <c r="AE28" s="7">
        <v>36.6</v>
      </c>
      <c r="AF28" s="7">
        <v>56</v>
      </c>
      <c r="AG28" s="7">
        <v>58.4</v>
      </c>
      <c r="AH28" s="7"/>
      <c r="AI28" s="7">
        <f t="shared" si="6"/>
        <v>58.679999999999978</v>
      </c>
      <c r="AJ28" s="21">
        <f t="shared" si="7"/>
        <v>152</v>
      </c>
      <c r="AK28" s="17">
        <f t="shared" si="8"/>
        <v>17.260000000000002</v>
      </c>
      <c r="AL28" s="21">
        <f t="shared" si="9"/>
        <v>0</v>
      </c>
      <c r="AM28" s="21">
        <f t="shared" si="10"/>
        <v>100</v>
      </c>
      <c r="AN28" s="32">
        <f t="shared" si="11"/>
        <v>23.870220162224793</v>
      </c>
      <c r="AO28" s="29">
        <v>160</v>
      </c>
      <c r="AP28" s="17" t="s">
        <v>122</v>
      </c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x14ac:dyDescent="0.3">
      <c r="A29" s="17" t="s">
        <v>48</v>
      </c>
      <c r="B29" s="7" t="s">
        <v>38</v>
      </c>
      <c r="C29" s="7">
        <v>210.19300000000001</v>
      </c>
      <c r="D29" s="7"/>
      <c r="E29" s="16">
        <f t="shared" si="12"/>
        <v>84.516499999999994</v>
      </c>
      <c r="F29" s="7">
        <v>103</v>
      </c>
      <c r="G29" s="8">
        <v>1</v>
      </c>
      <c r="H29" s="7">
        <v>40</v>
      </c>
      <c r="I29" s="7"/>
      <c r="J29" s="7"/>
      <c r="K29" s="7"/>
      <c r="L29" s="7">
        <f t="shared" si="0"/>
        <v>84.516499999999994</v>
      </c>
      <c r="M29" s="7"/>
      <c r="N29" s="7"/>
      <c r="O29" s="7">
        <v>50</v>
      </c>
      <c r="P29" s="7">
        <v>100</v>
      </c>
      <c r="Q29" s="7">
        <f t="shared" si="1"/>
        <v>16.903299999999998</v>
      </c>
      <c r="R29" s="4">
        <f t="shared" si="2"/>
        <v>51.259399999999971</v>
      </c>
      <c r="S29" s="4"/>
      <c r="T29" s="7"/>
      <c r="U29" s="7">
        <f t="shared" si="3"/>
        <v>18</v>
      </c>
      <c r="V29" s="7">
        <f t="shared" si="4"/>
        <v>14.967491554903482</v>
      </c>
      <c r="W29" s="7">
        <v>16.055399999999999</v>
      </c>
      <c r="X29" s="7">
        <v>16.852799999999998</v>
      </c>
      <c r="Y29" s="7">
        <v>19.257200000000001</v>
      </c>
      <c r="Z29" s="7">
        <v>15.447800000000001</v>
      </c>
      <c r="AA29" s="7">
        <f t="shared" si="5"/>
        <v>16.903299999999998</v>
      </c>
      <c r="AB29" s="7">
        <v>20.826000000000001</v>
      </c>
      <c r="AC29" s="7">
        <v>20.296800000000001</v>
      </c>
      <c r="AD29" s="7">
        <v>14.6204</v>
      </c>
      <c r="AE29" s="7">
        <v>18.068000000000001</v>
      </c>
      <c r="AF29" s="7">
        <v>17.513400000000001</v>
      </c>
      <c r="AG29" s="7">
        <v>21.174399999999999</v>
      </c>
      <c r="AH29" s="17" t="s">
        <v>86</v>
      </c>
      <c r="AI29" s="7">
        <f t="shared" si="6"/>
        <v>51.259399999999971</v>
      </c>
      <c r="AJ29" s="21">
        <f t="shared" si="7"/>
        <v>103</v>
      </c>
      <c r="AK29" s="17">
        <f t="shared" si="8"/>
        <v>16.903299999999998</v>
      </c>
      <c r="AL29" s="21">
        <f t="shared" si="9"/>
        <v>50</v>
      </c>
      <c r="AM29" s="21">
        <f t="shared" si="10"/>
        <v>100</v>
      </c>
      <c r="AN29" s="32">
        <f t="shared" si="11"/>
        <v>17.925493838481245</v>
      </c>
      <c r="AO29" s="29">
        <v>50</v>
      </c>
      <c r="AP29" s="24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3">
      <c r="A30" s="7" t="s">
        <v>63</v>
      </c>
      <c r="B30" s="7" t="s">
        <v>50</v>
      </c>
      <c r="C30" s="7">
        <v>177</v>
      </c>
      <c r="D30" s="7"/>
      <c r="E30" s="16">
        <f t="shared" si="12"/>
        <v>200</v>
      </c>
      <c r="F30" s="7"/>
      <c r="G30" s="8">
        <v>0.4</v>
      </c>
      <c r="H30" s="7">
        <v>45</v>
      </c>
      <c r="I30" s="7"/>
      <c r="J30" s="7"/>
      <c r="K30" s="7"/>
      <c r="L30" s="7">
        <f t="shared" si="0"/>
        <v>200</v>
      </c>
      <c r="M30" s="7"/>
      <c r="N30" s="7"/>
      <c r="O30" s="7">
        <v>0</v>
      </c>
      <c r="P30" s="7">
        <v>0</v>
      </c>
      <c r="Q30" s="7">
        <f t="shared" si="1"/>
        <v>40</v>
      </c>
      <c r="R30" s="4">
        <f t="shared" si="2"/>
        <v>720</v>
      </c>
      <c r="S30" s="4"/>
      <c r="T30" s="7"/>
      <c r="U30" s="7">
        <f t="shared" si="3"/>
        <v>18</v>
      </c>
      <c r="V30" s="7">
        <f t="shared" si="4"/>
        <v>0</v>
      </c>
      <c r="W30" s="7">
        <v>27.2</v>
      </c>
      <c r="X30" s="7">
        <v>45</v>
      </c>
      <c r="Y30" s="7">
        <v>39.799999999999997</v>
      </c>
      <c r="Z30" s="7">
        <v>48</v>
      </c>
      <c r="AA30" s="7">
        <f t="shared" si="5"/>
        <v>40</v>
      </c>
      <c r="AB30" s="7">
        <v>41.8</v>
      </c>
      <c r="AC30" s="7">
        <v>50</v>
      </c>
      <c r="AD30" s="7">
        <v>42.2</v>
      </c>
      <c r="AE30" s="7">
        <v>57.6</v>
      </c>
      <c r="AF30" s="7">
        <v>59</v>
      </c>
      <c r="AG30" s="7">
        <v>77.2</v>
      </c>
      <c r="AH30" s="7"/>
      <c r="AI30" s="7">
        <f t="shared" si="6"/>
        <v>288</v>
      </c>
      <c r="AJ30" s="21">
        <f t="shared" si="7"/>
        <v>0</v>
      </c>
      <c r="AK30" s="17">
        <f t="shared" si="8"/>
        <v>16</v>
      </c>
      <c r="AL30" s="21">
        <f t="shared" si="9"/>
        <v>0</v>
      </c>
      <c r="AM30" s="21">
        <f t="shared" si="10"/>
        <v>0</v>
      </c>
      <c r="AN30" s="32">
        <f t="shared" si="11"/>
        <v>12.5</v>
      </c>
      <c r="AO30" s="29">
        <v>200</v>
      </c>
      <c r="AP30" s="24" t="s">
        <v>120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3">
      <c r="A31" s="17" t="s">
        <v>72</v>
      </c>
      <c r="B31" s="7" t="s">
        <v>50</v>
      </c>
      <c r="C31" s="7">
        <v>323</v>
      </c>
      <c r="D31" s="7"/>
      <c r="E31" s="16">
        <f t="shared" si="12"/>
        <v>172.5</v>
      </c>
      <c r="F31" s="7">
        <v>90</v>
      </c>
      <c r="G31" s="8">
        <v>0.4</v>
      </c>
      <c r="H31" s="7">
        <v>55</v>
      </c>
      <c r="I31" s="7"/>
      <c r="J31" s="7"/>
      <c r="K31" s="7"/>
      <c r="L31" s="7">
        <f t="shared" si="0"/>
        <v>172.5</v>
      </c>
      <c r="M31" s="7"/>
      <c r="N31" s="7"/>
      <c r="O31" s="7">
        <v>0</v>
      </c>
      <c r="P31" s="7">
        <v>250</v>
      </c>
      <c r="Q31" s="7">
        <f t="shared" si="1"/>
        <v>34.5</v>
      </c>
      <c r="R31" s="4">
        <f t="shared" si="2"/>
        <v>281</v>
      </c>
      <c r="S31" s="4"/>
      <c r="T31" s="7"/>
      <c r="U31" s="7">
        <f t="shared" si="3"/>
        <v>18</v>
      </c>
      <c r="V31" s="7">
        <f t="shared" si="4"/>
        <v>9.8550724637681153</v>
      </c>
      <c r="W31" s="7">
        <v>29.4</v>
      </c>
      <c r="X31" s="7">
        <v>41.4</v>
      </c>
      <c r="Y31" s="7">
        <v>24.2</v>
      </c>
      <c r="Z31" s="7">
        <v>43</v>
      </c>
      <c r="AA31" s="7">
        <f t="shared" si="5"/>
        <v>34.5</v>
      </c>
      <c r="AB31" s="7">
        <v>24.8</v>
      </c>
      <c r="AC31" s="7">
        <v>37</v>
      </c>
      <c r="AD31" s="7">
        <v>44.4</v>
      </c>
      <c r="AE31" s="7">
        <v>36.200000000000003</v>
      </c>
      <c r="AF31" s="7">
        <v>51.2</v>
      </c>
      <c r="AG31" s="7">
        <v>31.4</v>
      </c>
      <c r="AH31" s="7"/>
      <c r="AI31" s="7">
        <f t="shared" si="6"/>
        <v>112.4</v>
      </c>
      <c r="AJ31" s="21">
        <f t="shared" si="7"/>
        <v>36</v>
      </c>
      <c r="AK31" s="17">
        <f t="shared" si="8"/>
        <v>13.8</v>
      </c>
      <c r="AL31" s="21">
        <f t="shared" si="9"/>
        <v>0</v>
      </c>
      <c r="AM31" s="21">
        <f t="shared" si="10"/>
        <v>100</v>
      </c>
      <c r="AN31" s="32">
        <f t="shared" si="11"/>
        <v>18.55072463768116</v>
      </c>
      <c r="AO31" s="29">
        <v>120</v>
      </c>
      <c r="AP31" s="24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x14ac:dyDescent="0.3">
      <c r="A32" s="17" t="s">
        <v>94</v>
      </c>
      <c r="B32" s="7" t="s">
        <v>38</v>
      </c>
      <c r="C32" s="7">
        <v>184.131</v>
      </c>
      <c r="D32" s="7"/>
      <c r="E32" s="16">
        <f t="shared" si="12"/>
        <v>68.616749999999996</v>
      </c>
      <c r="F32" s="7">
        <v>88</v>
      </c>
      <c r="G32" s="8">
        <v>1</v>
      </c>
      <c r="H32" s="7">
        <v>50</v>
      </c>
      <c r="I32" s="7"/>
      <c r="J32" s="7"/>
      <c r="K32" s="7"/>
      <c r="L32" s="7">
        <f t="shared" si="0"/>
        <v>68.616749999999996</v>
      </c>
      <c r="M32" s="7"/>
      <c r="N32" s="7"/>
      <c r="O32" s="7">
        <v>0</v>
      </c>
      <c r="P32" s="7">
        <v>100</v>
      </c>
      <c r="Q32" s="7">
        <f t="shared" si="1"/>
        <v>13.72335</v>
      </c>
      <c r="R32" s="4">
        <f t="shared" si="2"/>
        <v>59.020299999999992</v>
      </c>
      <c r="S32" s="4"/>
      <c r="T32" s="7"/>
      <c r="U32" s="7">
        <f t="shared" si="3"/>
        <v>18</v>
      </c>
      <c r="V32" s="7">
        <f t="shared" si="4"/>
        <v>13.69927896614165</v>
      </c>
      <c r="W32" s="7">
        <v>10.381</v>
      </c>
      <c r="X32" s="7">
        <v>12.5642</v>
      </c>
      <c r="Y32" s="7">
        <v>17.967400000000001</v>
      </c>
      <c r="Z32" s="7">
        <v>13.9808</v>
      </c>
      <c r="AA32" s="7">
        <f t="shared" si="5"/>
        <v>13.72335</v>
      </c>
      <c r="AB32" s="7">
        <v>10.917</v>
      </c>
      <c r="AC32" s="7">
        <v>18.4634</v>
      </c>
      <c r="AD32" s="7">
        <v>11.574999999999999</v>
      </c>
      <c r="AE32" s="7">
        <v>12.847200000000001</v>
      </c>
      <c r="AF32" s="7">
        <v>16.636199999999999</v>
      </c>
      <c r="AG32" s="7">
        <v>17.407</v>
      </c>
      <c r="AH32" s="7"/>
      <c r="AI32" s="7">
        <f t="shared" si="6"/>
        <v>59.020299999999992</v>
      </c>
      <c r="AJ32" s="21">
        <f t="shared" si="7"/>
        <v>88</v>
      </c>
      <c r="AK32" s="17">
        <f t="shared" si="8"/>
        <v>13.72335</v>
      </c>
      <c r="AL32" s="21">
        <f t="shared" si="9"/>
        <v>0</v>
      </c>
      <c r="AM32" s="21">
        <f t="shared" si="10"/>
        <v>100</v>
      </c>
      <c r="AN32" s="32">
        <f t="shared" si="11"/>
        <v>18.800074325875244</v>
      </c>
      <c r="AO32" s="29">
        <v>70</v>
      </c>
      <c r="AP32" s="24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1:53" x14ac:dyDescent="0.3">
      <c r="A33" s="17" t="s">
        <v>93</v>
      </c>
      <c r="B33" s="7" t="s">
        <v>50</v>
      </c>
      <c r="C33" s="7">
        <v>329</v>
      </c>
      <c r="D33" s="7"/>
      <c r="E33" s="16">
        <f t="shared" si="12"/>
        <v>161.25</v>
      </c>
      <c r="F33" s="7">
        <v>40</v>
      </c>
      <c r="G33" s="8">
        <v>0.4</v>
      </c>
      <c r="H33" s="7">
        <v>50</v>
      </c>
      <c r="I33" s="7"/>
      <c r="J33" s="7"/>
      <c r="K33" s="7"/>
      <c r="L33" s="7">
        <f t="shared" si="0"/>
        <v>161.25</v>
      </c>
      <c r="M33" s="7"/>
      <c r="N33" s="7"/>
      <c r="O33" s="7">
        <v>250</v>
      </c>
      <c r="P33" s="7">
        <v>250</v>
      </c>
      <c r="Q33" s="7">
        <f t="shared" si="1"/>
        <v>32.25</v>
      </c>
      <c r="R33" s="4">
        <f t="shared" si="2"/>
        <v>40.5</v>
      </c>
      <c r="S33" s="4"/>
      <c r="T33" s="7"/>
      <c r="U33" s="7">
        <f t="shared" si="3"/>
        <v>18</v>
      </c>
      <c r="V33" s="7">
        <f t="shared" si="4"/>
        <v>16.744186046511629</v>
      </c>
      <c r="W33" s="7">
        <v>11.2</v>
      </c>
      <c r="X33" s="7">
        <v>41.4</v>
      </c>
      <c r="Y33" s="7">
        <v>26.2</v>
      </c>
      <c r="Z33" s="7">
        <v>50.2</v>
      </c>
      <c r="AA33" s="7">
        <f t="shared" si="5"/>
        <v>32.25</v>
      </c>
      <c r="AB33" s="7">
        <v>25.8</v>
      </c>
      <c r="AC33" s="7">
        <v>49.6</v>
      </c>
      <c r="AD33" s="7">
        <v>30.6</v>
      </c>
      <c r="AE33" s="7">
        <v>29.6</v>
      </c>
      <c r="AF33" s="7">
        <v>54.2</v>
      </c>
      <c r="AG33" s="7">
        <v>33.4</v>
      </c>
      <c r="AH33" s="7"/>
      <c r="AI33" s="7">
        <f t="shared" si="6"/>
        <v>16.2</v>
      </c>
      <c r="AJ33" s="21">
        <f t="shared" si="7"/>
        <v>16</v>
      </c>
      <c r="AK33" s="17">
        <f t="shared" si="8"/>
        <v>12.9</v>
      </c>
      <c r="AL33" s="21">
        <f t="shared" si="9"/>
        <v>100</v>
      </c>
      <c r="AM33" s="21">
        <f t="shared" si="10"/>
        <v>100</v>
      </c>
      <c r="AN33" s="32">
        <f t="shared" si="11"/>
        <v>18.294573643410853</v>
      </c>
      <c r="AO33" s="29">
        <v>20</v>
      </c>
      <c r="AP33" s="24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3">
      <c r="A34" s="17" t="s">
        <v>91</v>
      </c>
      <c r="B34" s="7" t="s">
        <v>38</v>
      </c>
      <c r="C34" s="7">
        <v>154.62299999999999</v>
      </c>
      <c r="D34" s="7"/>
      <c r="E34" s="16">
        <f t="shared" si="12"/>
        <v>60.899000000000001</v>
      </c>
      <c r="F34" s="7">
        <v>88</v>
      </c>
      <c r="G34" s="8">
        <v>1</v>
      </c>
      <c r="H34" s="7">
        <v>50</v>
      </c>
      <c r="I34" s="7"/>
      <c r="J34" s="7"/>
      <c r="K34" s="7"/>
      <c r="L34" s="7">
        <f t="shared" si="0"/>
        <v>60.899000000000001</v>
      </c>
      <c r="M34" s="7"/>
      <c r="N34" s="7"/>
      <c r="O34" s="7">
        <v>0</v>
      </c>
      <c r="P34" s="7">
        <v>100</v>
      </c>
      <c r="Q34" s="7">
        <f t="shared" si="1"/>
        <v>12.1798</v>
      </c>
      <c r="R34" s="4">
        <f t="shared" si="2"/>
        <v>31.236400000000003</v>
      </c>
      <c r="S34" s="4"/>
      <c r="T34" s="7"/>
      <c r="U34" s="7">
        <f t="shared" si="3"/>
        <v>18</v>
      </c>
      <c r="V34" s="7">
        <f t="shared" si="4"/>
        <v>15.435393027800128</v>
      </c>
      <c r="W34" s="7">
        <v>11.757999999999999</v>
      </c>
      <c r="X34" s="7">
        <v>9.4796000000000014</v>
      </c>
      <c r="Y34" s="7">
        <v>13.783200000000001</v>
      </c>
      <c r="Z34" s="7">
        <v>13.698399999999999</v>
      </c>
      <c r="AA34" s="7">
        <f t="shared" si="5"/>
        <v>12.1798</v>
      </c>
      <c r="AB34" s="7">
        <v>7.4922000000000004</v>
      </c>
      <c r="AC34" s="7">
        <v>14.042999999999999</v>
      </c>
      <c r="AD34" s="7">
        <v>10.501200000000001</v>
      </c>
      <c r="AE34" s="7">
        <v>16.2804</v>
      </c>
      <c r="AF34" s="7">
        <v>10.986800000000001</v>
      </c>
      <c r="AG34" s="7">
        <v>16.4602</v>
      </c>
      <c r="AH34" s="7"/>
      <c r="AI34" s="7">
        <f t="shared" si="6"/>
        <v>31.236400000000003</v>
      </c>
      <c r="AJ34" s="21">
        <f t="shared" si="7"/>
        <v>88</v>
      </c>
      <c r="AK34" s="17">
        <f t="shared" si="8"/>
        <v>12.1798</v>
      </c>
      <c r="AL34" s="21">
        <f t="shared" si="9"/>
        <v>0</v>
      </c>
      <c r="AM34" s="21">
        <f t="shared" si="10"/>
        <v>100</v>
      </c>
      <c r="AN34" s="32">
        <f t="shared" si="11"/>
        <v>18.309003431911854</v>
      </c>
      <c r="AO34" s="29">
        <v>35</v>
      </c>
      <c r="AP34" s="24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3">
      <c r="A35" s="17" t="s">
        <v>45</v>
      </c>
      <c r="B35" s="7" t="s">
        <v>38</v>
      </c>
      <c r="C35" s="7">
        <v>70.94</v>
      </c>
      <c r="D35" s="7"/>
      <c r="E35" s="16">
        <f t="shared" si="12"/>
        <v>56.2545</v>
      </c>
      <c r="F35" s="7">
        <v>10</v>
      </c>
      <c r="G35" s="8">
        <v>1</v>
      </c>
      <c r="H35" s="7">
        <v>50</v>
      </c>
      <c r="I35" s="7"/>
      <c r="J35" s="7"/>
      <c r="K35" s="7"/>
      <c r="L35" s="7">
        <f t="shared" si="0"/>
        <v>56.2545</v>
      </c>
      <c r="M35" s="7"/>
      <c r="N35" s="7"/>
      <c r="O35" s="7">
        <v>0</v>
      </c>
      <c r="P35" s="7">
        <v>100</v>
      </c>
      <c r="Q35" s="7">
        <f t="shared" si="1"/>
        <v>11.2509</v>
      </c>
      <c r="R35" s="4">
        <f t="shared" si="2"/>
        <v>92.516199999999998</v>
      </c>
      <c r="S35" s="4"/>
      <c r="T35" s="7"/>
      <c r="U35" s="7">
        <f t="shared" si="3"/>
        <v>18</v>
      </c>
      <c r="V35" s="7">
        <f t="shared" si="4"/>
        <v>9.7769956181283284</v>
      </c>
      <c r="W35" s="7">
        <v>8.6709999999999994</v>
      </c>
      <c r="X35" s="7">
        <v>11.391</v>
      </c>
      <c r="Y35" s="7">
        <v>12.6096</v>
      </c>
      <c r="Z35" s="7">
        <v>12.332000000000001</v>
      </c>
      <c r="AA35" s="7">
        <f t="shared" si="5"/>
        <v>11.2509</v>
      </c>
      <c r="AB35" s="7">
        <v>6.2881999999999998</v>
      </c>
      <c r="AC35" s="7">
        <v>20.472999999999999</v>
      </c>
      <c r="AD35" s="7">
        <v>-7.3999999999999996E-2</v>
      </c>
      <c r="AE35" s="7">
        <v>12.724</v>
      </c>
      <c r="AF35" s="7">
        <v>8.9008000000000003</v>
      </c>
      <c r="AG35" s="7">
        <v>9.4531999999999989</v>
      </c>
      <c r="AH35" s="7"/>
      <c r="AI35" s="7">
        <f t="shared" si="6"/>
        <v>92.516199999999998</v>
      </c>
      <c r="AJ35" s="21">
        <f t="shared" si="7"/>
        <v>10</v>
      </c>
      <c r="AK35" s="17">
        <f t="shared" si="8"/>
        <v>11.2509</v>
      </c>
      <c r="AL35" s="21">
        <f t="shared" si="9"/>
        <v>0</v>
      </c>
      <c r="AM35" s="21">
        <f t="shared" si="10"/>
        <v>100</v>
      </c>
      <c r="AN35" s="32">
        <f t="shared" si="11"/>
        <v>18.665173452790444</v>
      </c>
      <c r="AO35" s="29">
        <v>100</v>
      </c>
      <c r="AP35" s="24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3">
      <c r="A36" s="17" t="s">
        <v>55</v>
      </c>
      <c r="B36" s="7" t="s">
        <v>38</v>
      </c>
      <c r="C36" s="7">
        <v>125.182</v>
      </c>
      <c r="D36" s="7"/>
      <c r="E36" s="16">
        <f t="shared" si="12"/>
        <v>54.3005</v>
      </c>
      <c r="F36" s="7">
        <v>32</v>
      </c>
      <c r="G36" s="8">
        <v>1</v>
      </c>
      <c r="H36" s="7">
        <v>45</v>
      </c>
      <c r="I36" s="7"/>
      <c r="J36" s="7"/>
      <c r="K36" s="7"/>
      <c r="L36" s="7">
        <f t="shared" si="0"/>
        <v>54.3005</v>
      </c>
      <c r="M36" s="7"/>
      <c r="N36" s="7"/>
      <c r="O36" s="7">
        <v>0</v>
      </c>
      <c r="P36" s="7">
        <v>80</v>
      </c>
      <c r="Q36" s="7">
        <f t="shared" si="1"/>
        <v>10.860099999999999</v>
      </c>
      <c r="R36" s="4">
        <f t="shared" si="2"/>
        <v>83.481799999999993</v>
      </c>
      <c r="S36" s="4"/>
      <c r="T36" s="7"/>
      <c r="U36" s="7">
        <f t="shared" si="3"/>
        <v>18</v>
      </c>
      <c r="V36" s="7">
        <f t="shared" si="4"/>
        <v>10.312980543457243</v>
      </c>
      <c r="W36" s="7">
        <v>4.1318000000000001</v>
      </c>
      <c r="X36" s="7">
        <v>6.1862000000000004</v>
      </c>
      <c r="Y36" s="7">
        <v>11.1876</v>
      </c>
      <c r="Z36" s="7">
        <v>21.934799999999999</v>
      </c>
      <c r="AA36" s="7">
        <f t="shared" si="5"/>
        <v>10.860099999999999</v>
      </c>
      <c r="AB36" s="7">
        <v>18.319800000000001</v>
      </c>
      <c r="AC36" s="7">
        <v>22.885200000000001</v>
      </c>
      <c r="AD36" s="7">
        <v>11.314</v>
      </c>
      <c r="AE36" s="7">
        <v>20.178999999999998</v>
      </c>
      <c r="AF36" s="7">
        <v>25.7178</v>
      </c>
      <c r="AG36" s="7">
        <v>7.3292000000000002</v>
      </c>
      <c r="AH36" s="7"/>
      <c r="AI36" s="7">
        <f t="shared" si="6"/>
        <v>83.481799999999993</v>
      </c>
      <c r="AJ36" s="21">
        <f t="shared" si="7"/>
        <v>32</v>
      </c>
      <c r="AK36" s="17">
        <f t="shared" si="8"/>
        <v>10.860099999999999</v>
      </c>
      <c r="AL36" s="21">
        <f t="shared" si="9"/>
        <v>0</v>
      </c>
      <c r="AM36" s="21">
        <f t="shared" si="10"/>
        <v>80</v>
      </c>
      <c r="AN36" s="32">
        <f t="shared" si="11"/>
        <v>18.600197051592527</v>
      </c>
      <c r="AO36" s="29">
        <v>90</v>
      </c>
      <c r="AP36" s="24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1:53" x14ac:dyDescent="0.3">
      <c r="A37" s="7" t="s">
        <v>53</v>
      </c>
      <c r="B37" s="7" t="s">
        <v>38</v>
      </c>
      <c r="C37" s="7">
        <v>102.66800000000001</v>
      </c>
      <c r="D37" s="7"/>
      <c r="E37" s="16">
        <f t="shared" si="12"/>
        <v>53.793749999999996</v>
      </c>
      <c r="F37" s="7">
        <v>0</v>
      </c>
      <c r="G37" s="8">
        <v>1</v>
      </c>
      <c r="H37" s="7">
        <v>40</v>
      </c>
      <c r="I37" s="7"/>
      <c r="J37" s="7"/>
      <c r="K37" s="7"/>
      <c r="L37" s="7">
        <f t="shared" ref="L37:L65" si="13">E37-K37</f>
        <v>53.793749999999996</v>
      </c>
      <c r="M37" s="7"/>
      <c r="N37" s="7"/>
      <c r="O37" s="7">
        <v>100</v>
      </c>
      <c r="P37" s="7">
        <v>70</v>
      </c>
      <c r="Q37" s="7">
        <f t="shared" ref="Q37:Q65" si="14">E37/5</f>
        <v>10.758749999999999</v>
      </c>
      <c r="R37" s="4">
        <f t="shared" si="2"/>
        <v>23.65749999999997</v>
      </c>
      <c r="S37" s="4"/>
      <c r="T37" s="7"/>
      <c r="U37" s="7">
        <f t="shared" ref="U37:U65" si="15">(F37+O37+P37+R37)/Q37</f>
        <v>18</v>
      </c>
      <c r="V37" s="7">
        <f t="shared" ref="V37:V65" si="16">(F37+O37+P37)/Q37</f>
        <v>15.801092134309284</v>
      </c>
      <c r="W37" s="7">
        <v>2.3544</v>
      </c>
      <c r="X37" s="7">
        <v>13.5174</v>
      </c>
      <c r="Y37" s="7">
        <v>15.092599999999999</v>
      </c>
      <c r="Z37" s="7">
        <v>12.070600000000001</v>
      </c>
      <c r="AA37" s="7">
        <f t="shared" ref="AA37:AA65" si="17">(W37+X37+Y37+Z37)/4</f>
        <v>10.758749999999999</v>
      </c>
      <c r="AB37" s="7">
        <v>13.2996</v>
      </c>
      <c r="AC37" s="7">
        <v>16.164000000000001</v>
      </c>
      <c r="AD37" s="7">
        <v>14.472</v>
      </c>
      <c r="AE37" s="7">
        <v>10.853999999999999</v>
      </c>
      <c r="AF37" s="7">
        <v>18.773199999999999</v>
      </c>
      <c r="AG37" s="7">
        <v>16.959399999999999</v>
      </c>
      <c r="AH37" s="7" t="s">
        <v>54</v>
      </c>
      <c r="AI37" s="7">
        <f t="shared" si="6"/>
        <v>23.65749999999997</v>
      </c>
      <c r="AJ37" s="21">
        <f t="shared" ref="AJ37:AJ65" si="18">F37*G37</f>
        <v>0</v>
      </c>
      <c r="AK37" s="17">
        <f t="shared" ref="AK37:AK65" si="19">AA37*G37</f>
        <v>10.758749999999999</v>
      </c>
      <c r="AL37" s="21">
        <f t="shared" ref="AL37:AL65" si="20">O37*G37</f>
        <v>100</v>
      </c>
      <c r="AM37" s="21">
        <f t="shared" ref="AM37:AM65" si="21">P37*G37</f>
        <v>70</v>
      </c>
      <c r="AN37" s="32">
        <f t="shared" ref="AN37:AN65" si="22">(AO37+AM37+AJ37+AL37)/AK37</f>
        <v>18.589520158010924</v>
      </c>
      <c r="AO37" s="29">
        <v>30</v>
      </c>
      <c r="AP37" s="2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3">
      <c r="A38" s="17" t="s">
        <v>92</v>
      </c>
      <c r="B38" s="7" t="s">
        <v>50</v>
      </c>
      <c r="C38" s="7">
        <v>367</v>
      </c>
      <c r="D38" s="7"/>
      <c r="E38" s="16">
        <f t="shared" si="12"/>
        <v>114</v>
      </c>
      <c r="F38" s="7">
        <v>180</v>
      </c>
      <c r="G38" s="8">
        <v>0.45</v>
      </c>
      <c r="H38" s="7">
        <v>50</v>
      </c>
      <c r="I38" s="7"/>
      <c r="J38" s="7"/>
      <c r="K38" s="7"/>
      <c r="L38" s="7">
        <f t="shared" si="13"/>
        <v>114</v>
      </c>
      <c r="M38" s="7"/>
      <c r="N38" s="7"/>
      <c r="O38" s="7">
        <v>0</v>
      </c>
      <c r="P38" s="7">
        <v>222.2222222222222</v>
      </c>
      <c r="Q38" s="7">
        <f t="shared" si="14"/>
        <v>22.8</v>
      </c>
      <c r="R38" s="4">
        <f t="shared" si="2"/>
        <v>8.177777777777834</v>
      </c>
      <c r="S38" s="4"/>
      <c r="T38" s="7"/>
      <c r="U38" s="7">
        <f t="shared" si="15"/>
        <v>18</v>
      </c>
      <c r="V38" s="7">
        <f t="shared" si="16"/>
        <v>17.641325536062375</v>
      </c>
      <c r="W38" s="7">
        <v>11.2</v>
      </c>
      <c r="X38" s="7">
        <v>23.8</v>
      </c>
      <c r="Y38" s="7">
        <v>29</v>
      </c>
      <c r="Z38" s="7">
        <v>27.2</v>
      </c>
      <c r="AA38" s="7">
        <f t="shared" si="17"/>
        <v>22.8</v>
      </c>
      <c r="AB38" s="7">
        <v>25.8</v>
      </c>
      <c r="AC38" s="7">
        <v>29.8</v>
      </c>
      <c r="AD38" s="7">
        <v>21</v>
      </c>
      <c r="AE38" s="7">
        <v>17.600000000000001</v>
      </c>
      <c r="AF38" s="7">
        <v>51.8</v>
      </c>
      <c r="AG38" s="7">
        <v>44.2</v>
      </c>
      <c r="AH38" s="17" t="s">
        <v>86</v>
      </c>
      <c r="AI38" s="7">
        <f t="shared" si="6"/>
        <v>3.6800000000000255</v>
      </c>
      <c r="AJ38" s="21">
        <f t="shared" si="18"/>
        <v>81</v>
      </c>
      <c r="AK38" s="17">
        <f t="shared" si="19"/>
        <v>10.26</v>
      </c>
      <c r="AL38" s="21">
        <f t="shared" si="20"/>
        <v>0</v>
      </c>
      <c r="AM38" s="21">
        <f t="shared" si="21"/>
        <v>99.999999999999986</v>
      </c>
      <c r="AN38" s="32">
        <f t="shared" si="22"/>
        <v>17.641325536062379</v>
      </c>
      <c r="AO38" s="29"/>
      <c r="AP38" s="2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x14ac:dyDescent="0.3">
      <c r="A39" s="17" t="s">
        <v>65</v>
      </c>
      <c r="B39" s="7" t="s">
        <v>50</v>
      </c>
      <c r="C39" s="7">
        <v>295</v>
      </c>
      <c r="D39" s="7"/>
      <c r="E39" s="16">
        <f t="shared" si="12"/>
        <v>99.5</v>
      </c>
      <c r="F39" s="7">
        <v>186</v>
      </c>
      <c r="G39" s="8">
        <v>0.35</v>
      </c>
      <c r="H39" s="7">
        <v>45</v>
      </c>
      <c r="I39" s="7"/>
      <c r="J39" s="7"/>
      <c r="K39" s="7"/>
      <c r="L39" s="7">
        <f t="shared" si="13"/>
        <v>99.5</v>
      </c>
      <c r="M39" s="7"/>
      <c r="N39" s="7"/>
      <c r="O39" s="7">
        <v>0</v>
      </c>
      <c r="P39" s="7">
        <v>0</v>
      </c>
      <c r="Q39" s="7">
        <f t="shared" si="14"/>
        <v>19.899999999999999</v>
      </c>
      <c r="R39" s="4">
        <f t="shared" si="2"/>
        <v>172.2</v>
      </c>
      <c r="S39" s="4"/>
      <c r="T39" s="7"/>
      <c r="U39" s="7">
        <f t="shared" si="15"/>
        <v>18</v>
      </c>
      <c r="V39" s="7">
        <f t="shared" si="16"/>
        <v>9.3467336683417095</v>
      </c>
      <c r="W39" s="7">
        <v>5.2</v>
      </c>
      <c r="X39" s="7">
        <v>24.4</v>
      </c>
      <c r="Y39" s="7">
        <v>21</v>
      </c>
      <c r="Z39" s="7">
        <v>29</v>
      </c>
      <c r="AA39" s="7">
        <f t="shared" si="17"/>
        <v>19.899999999999999</v>
      </c>
      <c r="AB39" s="7">
        <v>22.2</v>
      </c>
      <c r="AC39" s="7">
        <v>32.6</v>
      </c>
      <c r="AD39" s="7">
        <v>13.4</v>
      </c>
      <c r="AE39" s="7">
        <v>8</v>
      </c>
      <c r="AF39" s="7">
        <v>39.4</v>
      </c>
      <c r="AG39" s="7">
        <v>4.5999999999999996</v>
      </c>
      <c r="AH39" s="7"/>
      <c r="AI39" s="7">
        <f t="shared" si="6"/>
        <v>60.269999999999989</v>
      </c>
      <c r="AJ39" s="21">
        <f t="shared" si="18"/>
        <v>65.099999999999994</v>
      </c>
      <c r="AK39" s="17">
        <f t="shared" si="19"/>
        <v>6.964999999999999</v>
      </c>
      <c r="AL39" s="21">
        <f t="shared" si="20"/>
        <v>0</v>
      </c>
      <c r="AM39" s="21">
        <f t="shared" si="21"/>
        <v>0</v>
      </c>
      <c r="AN39" s="32">
        <f t="shared" si="22"/>
        <v>17.961234745154346</v>
      </c>
      <c r="AO39" s="29">
        <v>60</v>
      </c>
      <c r="AP39" s="2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x14ac:dyDescent="0.3">
      <c r="A40" s="17" t="s">
        <v>74</v>
      </c>
      <c r="B40" s="7" t="s">
        <v>50</v>
      </c>
      <c r="C40" s="7">
        <v>428</v>
      </c>
      <c r="D40" s="7"/>
      <c r="E40" s="16">
        <f t="shared" si="12"/>
        <v>65</v>
      </c>
      <c r="F40" s="16">
        <v>150</v>
      </c>
      <c r="G40" s="8">
        <v>0.5</v>
      </c>
      <c r="H40" s="7">
        <v>60</v>
      </c>
      <c r="I40" s="7"/>
      <c r="J40" s="7"/>
      <c r="K40" s="7"/>
      <c r="L40" s="7">
        <f t="shared" si="13"/>
        <v>65</v>
      </c>
      <c r="M40" s="7"/>
      <c r="N40" s="7"/>
      <c r="O40" s="7">
        <v>0</v>
      </c>
      <c r="P40" s="7">
        <v>0</v>
      </c>
      <c r="Q40" s="7">
        <f t="shared" si="14"/>
        <v>13</v>
      </c>
      <c r="R40" s="4">
        <f t="shared" si="2"/>
        <v>84</v>
      </c>
      <c r="S40" s="4"/>
      <c r="T40" s="7"/>
      <c r="U40" s="7">
        <f t="shared" si="15"/>
        <v>18</v>
      </c>
      <c r="V40" s="7">
        <f t="shared" si="16"/>
        <v>11.538461538461538</v>
      </c>
      <c r="W40" s="7">
        <v>10</v>
      </c>
      <c r="X40" s="7">
        <v>9.6</v>
      </c>
      <c r="Y40" s="7">
        <v>25</v>
      </c>
      <c r="Z40" s="7">
        <v>7.4</v>
      </c>
      <c r="AA40" s="7">
        <f t="shared" si="17"/>
        <v>13</v>
      </c>
      <c r="AB40" s="7">
        <v>23.6</v>
      </c>
      <c r="AC40" s="7">
        <v>12.8</v>
      </c>
      <c r="AD40" s="7">
        <v>18</v>
      </c>
      <c r="AE40" s="7">
        <v>14.6</v>
      </c>
      <c r="AF40" s="7">
        <v>34.6</v>
      </c>
      <c r="AG40" s="7">
        <v>15.6</v>
      </c>
      <c r="AH40" s="19" t="s">
        <v>86</v>
      </c>
      <c r="AI40" s="7">
        <f t="shared" si="6"/>
        <v>42</v>
      </c>
      <c r="AJ40" s="21">
        <f t="shared" si="18"/>
        <v>75</v>
      </c>
      <c r="AK40" s="17">
        <f t="shared" si="19"/>
        <v>6.5</v>
      </c>
      <c r="AL40" s="21">
        <f t="shared" si="20"/>
        <v>0</v>
      </c>
      <c r="AM40" s="21">
        <f t="shared" si="21"/>
        <v>0</v>
      </c>
      <c r="AN40" s="32">
        <f t="shared" si="22"/>
        <v>18.46153846153846</v>
      </c>
      <c r="AO40" s="29">
        <v>45</v>
      </c>
      <c r="AP40" s="2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x14ac:dyDescent="0.3">
      <c r="A41" s="17" t="s">
        <v>57</v>
      </c>
      <c r="B41" s="7" t="s">
        <v>50</v>
      </c>
      <c r="C41" s="7">
        <v>212</v>
      </c>
      <c r="D41" s="7"/>
      <c r="E41" s="16">
        <f t="shared" si="12"/>
        <v>52.749999999999993</v>
      </c>
      <c r="F41" s="7">
        <v>104</v>
      </c>
      <c r="G41" s="8">
        <v>0.6</v>
      </c>
      <c r="H41" s="7">
        <v>45</v>
      </c>
      <c r="I41" s="7"/>
      <c r="J41" s="7"/>
      <c r="K41" s="7"/>
      <c r="L41" s="7">
        <f t="shared" si="13"/>
        <v>52.749999999999993</v>
      </c>
      <c r="M41" s="7"/>
      <c r="N41" s="7"/>
      <c r="O41" s="7">
        <v>0</v>
      </c>
      <c r="P41" s="7">
        <v>83.333333333333343</v>
      </c>
      <c r="Q41" s="7">
        <f t="shared" si="14"/>
        <v>10.549999999999999</v>
      </c>
      <c r="R41" s="4">
        <f t="shared" si="2"/>
        <v>2.5666666666666345</v>
      </c>
      <c r="S41" s="4"/>
      <c r="T41" s="7"/>
      <c r="U41" s="7">
        <f t="shared" si="15"/>
        <v>18</v>
      </c>
      <c r="V41" s="7">
        <f t="shared" si="16"/>
        <v>17.756714060031598</v>
      </c>
      <c r="W41" s="7">
        <v>8.6</v>
      </c>
      <c r="X41" s="7">
        <v>15.8</v>
      </c>
      <c r="Y41" s="7">
        <v>7.2</v>
      </c>
      <c r="Z41" s="7">
        <v>10.6</v>
      </c>
      <c r="AA41" s="7">
        <f t="shared" si="17"/>
        <v>10.549999999999999</v>
      </c>
      <c r="AB41" s="7">
        <v>20</v>
      </c>
      <c r="AC41" s="7">
        <v>16.399999999999999</v>
      </c>
      <c r="AD41" s="7">
        <v>5.2</v>
      </c>
      <c r="AE41" s="7">
        <v>10.8</v>
      </c>
      <c r="AF41" s="7">
        <v>31.4</v>
      </c>
      <c r="AG41" s="7">
        <v>7</v>
      </c>
      <c r="AH41" s="7"/>
      <c r="AI41" s="7">
        <f t="shared" si="6"/>
        <v>1.5399999999999807</v>
      </c>
      <c r="AJ41" s="21">
        <f t="shared" si="18"/>
        <v>62.4</v>
      </c>
      <c r="AK41" s="17">
        <f t="shared" si="19"/>
        <v>6.3299999999999992</v>
      </c>
      <c r="AL41" s="21">
        <f t="shared" si="20"/>
        <v>0</v>
      </c>
      <c r="AM41" s="21">
        <f t="shared" si="21"/>
        <v>50.000000000000007</v>
      </c>
      <c r="AN41" s="32">
        <f t="shared" si="22"/>
        <v>17.756714060031598</v>
      </c>
      <c r="AO41" s="29">
        <v>0</v>
      </c>
      <c r="AP41" s="24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3">
      <c r="A42" s="17" t="s">
        <v>82</v>
      </c>
      <c r="B42" s="7" t="s">
        <v>50</v>
      </c>
      <c r="C42" s="7">
        <v>303</v>
      </c>
      <c r="D42" s="7"/>
      <c r="E42" s="16">
        <f t="shared" si="12"/>
        <v>67.25</v>
      </c>
      <c r="F42" s="7">
        <v>120</v>
      </c>
      <c r="G42" s="8">
        <v>0.4</v>
      </c>
      <c r="H42" s="7">
        <v>50</v>
      </c>
      <c r="I42" s="7"/>
      <c r="J42" s="7"/>
      <c r="K42" s="7"/>
      <c r="L42" s="7">
        <f t="shared" si="13"/>
        <v>67.25</v>
      </c>
      <c r="M42" s="7"/>
      <c r="N42" s="7"/>
      <c r="O42" s="7">
        <v>0</v>
      </c>
      <c r="P42" s="7">
        <v>0</v>
      </c>
      <c r="Q42" s="7">
        <f t="shared" si="14"/>
        <v>13.45</v>
      </c>
      <c r="R42" s="4">
        <f t="shared" si="2"/>
        <v>122.1</v>
      </c>
      <c r="S42" s="4"/>
      <c r="T42" s="7"/>
      <c r="U42" s="7">
        <f t="shared" si="15"/>
        <v>18</v>
      </c>
      <c r="V42" s="7">
        <f t="shared" si="16"/>
        <v>8.921933085501859</v>
      </c>
      <c r="W42" s="7">
        <v>7</v>
      </c>
      <c r="X42" s="7">
        <v>17.8</v>
      </c>
      <c r="Y42" s="7">
        <v>20.8</v>
      </c>
      <c r="Z42" s="7">
        <v>8.1999999999999993</v>
      </c>
      <c r="AA42" s="7">
        <f t="shared" si="17"/>
        <v>13.45</v>
      </c>
      <c r="AB42" s="7">
        <v>13</v>
      </c>
      <c r="AC42" s="7">
        <v>22.4</v>
      </c>
      <c r="AD42" s="7">
        <v>11.8</v>
      </c>
      <c r="AE42" s="7">
        <v>20.8</v>
      </c>
      <c r="AF42" s="7">
        <v>20.399999999999999</v>
      </c>
      <c r="AG42" s="7">
        <v>9.1999999999999993</v>
      </c>
      <c r="AH42" s="7"/>
      <c r="AI42" s="7">
        <f t="shared" si="6"/>
        <v>48.84</v>
      </c>
      <c r="AJ42" s="21">
        <f t="shared" si="18"/>
        <v>48</v>
      </c>
      <c r="AK42" s="17">
        <f t="shared" si="19"/>
        <v>5.38</v>
      </c>
      <c r="AL42" s="21">
        <f t="shared" si="20"/>
        <v>0</v>
      </c>
      <c r="AM42" s="21">
        <f t="shared" si="21"/>
        <v>0</v>
      </c>
      <c r="AN42" s="32">
        <f t="shared" si="22"/>
        <v>19.144981412639407</v>
      </c>
      <c r="AO42" s="29">
        <v>55</v>
      </c>
      <c r="AP42" s="24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x14ac:dyDescent="0.3">
      <c r="A43" s="17" t="s">
        <v>79</v>
      </c>
      <c r="B43" s="7" t="s">
        <v>50</v>
      </c>
      <c r="C43" s="7">
        <v>439</v>
      </c>
      <c r="D43" s="7"/>
      <c r="E43" s="16">
        <f t="shared" si="12"/>
        <v>50.75</v>
      </c>
      <c r="F43" s="7">
        <v>230</v>
      </c>
      <c r="G43" s="8">
        <v>0.5</v>
      </c>
      <c r="H43" s="7">
        <v>60</v>
      </c>
      <c r="I43" s="7"/>
      <c r="J43" s="7"/>
      <c r="K43" s="7"/>
      <c r="L43" s="7">
        <f t="shared" si="13"/>
        <v>50.75</v>
      </c>
      <c r="M43" s="7"/>
      <c r="N43" s="7"/>
      <c r="O43" s="7">
        <v>0</v>
      </c>
      <c r="P43" s="7">
        <v>200</v>
      </c>
      <c r="Q43" s="7">
        <f t="shared" si="14"/>
        <v>10.15</v>
      </c>
      <c r="R43" s="4">
        <f t="shared" si="2"/>
        <v>-247.29999999999998</v>
      </c>
      <c r="S43" s="4"/>
      <c r="T43" s="7"/>
      <c r="U43" s="7">
        <f t="shared" si="15"/>
        <v>18</v>
      </c>
      <c r="V43" s="7">
        <f t="shared" si="16"/>
        <v>42.364532019704434</v>
      </c>
      <c r="W43" s="7">
        <v>10.4</v>
      </c>
      <c r="X43" s="7">
        <v>23.8</v>
      </c>
      <c r="Y43" s="7">
        <v>-0.4</v>
      </c>
      <c r="Z43" s="7">
        <v>6.8</v>
      </c>
      <c r="AA43" s="7">
        <f t="shared" si="17"/>
        <v>10.15</v>
      </c>
      <c r="AB43" s="7">
        <v>18.399999999999999</v>
      </c>
      <c r="AC43" s="7">
        <v>19.600000000000001</v>
      </c>
      <c r="AD43" s="7">
        <v>21.6</v>
      </c>
      <c r="AE43" s="7">
        <v>21</v>
      </c>
      <c r="AF43" s="7">
        <v>25.2</v>
      </c>
      <c r="AG43" s="7">
        <v>17.600000000000001</v>
      </c>
      <c r="AH43" s="7"/>
      <c r="AI43" s="7">
        <f t="shared" si="6"/>
        <v>-123.64999999999999</v>
      </c>
      <c r="AJ43" s="21">
        <f t="shared" si="18"/>
        <v>115</v>
      </c>
      <c r="AK43" s="17">
        <f t="shared" si="19"/>
        <v>5.0750000000000002</v>
      </c>
      <c r="AL43" s="21">
        <f t="shared" si="20"/>
        <v>0</v>
      </c>
      <c r="AM43" s="21">
        <f t="shared" si="21"/>
        <v>100</v>
      </c>
      <c r="AN43" s="32">
        <f t="shared" si="22"/>
        <v>42.364532019704434</v>
      </c>
      <c r="AO43" s="29">
        <v>0</v>
      </c>
      <c r="AP43" s="24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x14ac:dyDescent="0.3">
      <c r="A44" s="7" t="s">
        <v>71</v>
      </c>
      <c r="B44" s="7" t="s">
        <v>38</v>
      </c>
      <c r="C44" s="7">
        <v>33.381</v>
      </c>
      <c r="D44" s="7"/>
      <c r="E44" s="16">
        <f t="shared" si="12"/>
        <v>24.957000000000001</v>
      </c>
      <c r="F44" s="7">
        <v>0</v>
      </c>
      <c r="G44" s="8">
        <v>1</v>
      </c>
      <c r="H44" s="7">
        <v>40</v>
      </c>
      <c r="I44" s="7"/>
      <c r="J44" s="7"/>
      <c r="K44" s="7"/>
      <c r="L44" s="7">
        <f t="shared" si="13"/>
        <v>24.957000000000001</v>
      </c>
      <c r="M44" s="7"/>
      <c r="N44" s="7"/>
      <c r="O44" s="7">
        <v>0</v>
      </c>
      <c r="P44" s="7">
        <v>50</v>
      </c>
      <c r="Q44" s="7">
        <f t="shared" si="14"/>
        <v>4.9914000000000005</v>
      </c>
      <c r="R44" s="4">
        <f t="shared" si="2"/>
        <v>39.845200000000006</v>
      </c>
      <c r="S44" s="4"/>
      <c r="T44" s="7"/>
      <c r="U44" s="7">
        <f t="shared" si="15"/>
        <v>18</v>
      </c>
      <c r="V44" s="7">
        <f t="shared" si="16"/>
        <v>10.017229634972152</v>
      </c>
      <c r="W44" s="7">
        <v>1.0673999999999999</v>
      </c>
      <c r="X44" s="7">
        <v>2.9087999999999998</v>
      </c>
      <c r="Y44" s="7">
        <v>6.24</v>
      </c>
      <c r="Z44" s="7">
        <v>9.7493999999999996</v>
      </c>
      <c r="AA44" s="7">
        <f t="shared" si="17"/>
        <v>4.9914000000000005</v>
      </c>
      <c r="AB44" s="7">
        <v>3.5133999999999999</v>
      </c>
      <c r="AC44" s="7">
        <v>7.0115999999999996</v>
      </c>
      <c r="AD44" s="7">
        <v>5.8468</v>
      </c>
      <c r="AE44" s="7">
        <v>3.9735999999999998</v>
      </c>
      <c r="AF44" s="7">
        <v>13.9396</v>
      </c>
      <c r="AG44" s="7">
        <v>2.1798000000000002</v>
      </c>
      <c r="AH44" s="18" t="s">
        <v>56</v>
      </c>
      <c r="AI44" s="7">
        <f t="shared" si="6"/>
        <v>39.845200000000006</v>
      </c>
      <c r="AJ44" s="21">
        <f t="shared" si="18"/>
        <v>0</v>
      </c>
      <c r="AK44" s="17">
        <f t="shared" si="19"/>
        <v>4.9914000000000005</v>
      </c>
      <c r="AL44" s="21">
        <f t="shared" si="20"/>
        <v>0</v>
      </c>
      <c r="AM44" s="21">
        <f t="shared" si="21"/>
        <v>50</v>
      </c>
      <c r="AN44" s="32">
        <f t="shared" si="22"/>
        <v>18.031013342949873</v>
      </c>
      <c r="AO44" s="29">
        <v>40</v>
      </c>
      <c r="AP44" s="24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x14ac:dyDescent="0.3">
      <c r="A45" s="17" t="s">
        <v>97</v>
      </c>
      <c r="B45" s="7" t="s">
        <v>50</v>
      </c>
      <c r="C45" s="7">
        <v>300</v>
      </c>
      <c r="D45" s="7"/>
      <c r="E45" s="16">
        <f t="shared" si="12"/>
        <v>62.499999999999993</v>
      </c>
      <c r="F45" s="16">
        <v>90</v>
      </c>
      <c r="G45" s="8">
        <v>0.17</v>
      </c>
      <c r="H45" s="7">
        <v>180</v>
      </c>
      <c r="I45" s="7"/>
      <c r="J45" s="7"/>
      <c r="K45" s="7"/>
      <c r="L45" s="7">
        <f t="shared" si="13"/>
        <v>62.499999999999993</v>
      </c>
      <c r="M45" s="7"/>
      <c r="N45" s="7"/>
      <c r="O45" s="7">
        <v>294.11764705882348</v>
      </c>
      <c r="P45" s="7">
        <v>0</v>
      </c>
      <c r="Q45" s="7">
        <f t="shared" si="14"/>
        <v>12.499999999999998</v>
      </c>
      <c r="R45" s="4">
        <f t="shared" si="2"/>
        <v>-159.11764705882351</v>
      </c>
      <c r="S45" s="4"/>
      <c r="T45" s="7"/>
      <c r="U45" s="7">
        <f t="shared" si="15"/>
        <v>18</v>
      </c>
      <c r="V45" s="7">
        <f t="shared" si="16"/>
        <v>30.729411764705883</v>
      </c>
      <c r="W45" s="7">
        <v>2.8</v>
      </c>
      <c r="X45" s="7">
        <v>13.2</v>
      </c>
      <c r="Y45" s="7">
        <v>21.4</v>
      </c>
      <c r="Z45" s="7">
        <v>12.6</v>
      </c>
      <c r="AA45" s="7">
        <f t="shared" si="17"/>
        <v>12.5</v>
      </c>
      <c r="AB45" s="7">
        <v>14.6</v>
      </c>
      <c r="AC45" s="7">
        <v>22.2</v>
      </c>
      <c r="AD45" s="7">
        <v>12.2</v>
      </c>
      <c r="AE45" s="7">
        <v>14.2</v>
      </c>
      <c r="AF45" s="7">
        <v>17.2</v>
      </c>
      <c r="AG45" s="7">
        <v>26.6</v>
      </c>
      <c r="AH45" s="7"/>
      <c r="AI45" s="7">
        <f t="shared" si="6"/>
        <v>-27.049999999999997</v>
      </c>
      <c r="AJ45" s="21">
        <f t="shared" si="18"/>
        <v>15.3</v>
      </c>
      <c r="AK45" s="17">
        <f t="shared" si="19"/>
        <v>2.125</v>
      </c>
      <c r="AL45" s="21">
        <f t="shared" si="20"/>
        <v>49.999999999999993</v>
      </c>
      <c r="AM45" s="21">
        <f t="shared" si="21"/>
        <v>0</v>
      </c>
      <c r="AN45" s="32">
        <f t="shared" si="22"/>
        <v>30.72941176470588</v>
      </c>
      <c r="AO45" s="29">
        <v>0</v>
      </c>
      <c r="AP45" s="24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3">
      <c r="A46" s="17" t="s">
        <v>96</v>
      </c>
      <c r="B46" s="7" t="s">
        <v>50</v>
      </c>
      <c r="C46" s="7">
        <v>208</v>
      </c>
      <c r="D46" s="7"/>
      <c r="E46" s="16">
        <f t="shared" si="12"/>
        <v>40.75</v>
      </c>
      <c r="F46" s="7">
        <v>135</v>
      </c>
      <c r="G46" s="8">
        <v>0.17</v>
      </c>
      <c r="H46" s="7">
        <v>180</v>
      </c>
      <c r="I46" s="7"/>
      <c r="J46" s="7"/>
      <c r="K46" s="7"/>
      <c r="L46" s="7">
        <f t="shared" si="13"/>
        <v>40.75</v>
      </c>
      <c r="M46" s="7"/>
      <c r="N46" s="7"/>
      <c r="O46" s="7">
        <v>0</v>
      </c>
      <c r="P46" s="7">
        <v>294.11764705882348</v>
      </c>
      <c r="Q46" s="7">
        <f t="shared" si="14"/>
        <v>8.15</v>
      </c>
      <c r="R46" s="4">
        <f t="shared" si="2"/>
        <v>-282.41764705882349</v>
      </c>
      <c r="S46" s="4"/>
      <c r="T46" s="7"/>
      <c r="U46" s="7">
        <f t="shared" si="15"/>
        <v>17.999999999999996</v>
      </c>
      <c r="V46" s="7">
        <f t="shared" si="16"/>
        <v>52.652472031757483</v>
      </c>
      <c r="W46" s="7">
        <v>5.4</v>
      </c>
      <c r="X46" s="7">
        <v>13.2</v>
      </c>
      <c r="Y46" s="7">
        <v>10.4</v>
      </c>
      <c r="Z46" s="7">
        <v>3.6</v>
      </c>
      <c r="AA46" s="7">
        <f t="shared" si="17"/>
        <v>8.15</v>
      </c>
      <c r="AB46" s="7">
        <v>13.6</v>
      </c>
      <c r="AC46" s="7">
        <v>6.2</v>
      </c>
      <c r="AD46" s="7">
        <v>8</v>
      </c>
      <c r="AE46" s="7">
        <v>5.2</v>
      </c>
      <c r="AF46" s="7">
        <v>11</v>
      </c>
      <c r="AG46" s="7">
        <v>11.8</v>
      </c>
      <c r="AH46" s="18" t="s">
        <v>56</v>
      </c>
      <c r="AI46" s="7">
        <f t="shared" si="6"/>
        <v>-48.010999999999996</v>
      </c>
      <c r="AJ46" s="21">
        <f t="shared" si="18"/>
        <v>22.950000000000003</v>
      </c>
      <c r="AK46" s="17">
        <f t="shared" si="19"/>
        <v>1.3855000000000002</v>
      </c>
      <c r="AL46" s="21">
        <f t="shared" si="20"/>
        <v>0</v>
      </c>
      <c r="AM46" s="21">
        <f t="shared" si="21"/>
        <v>49.999999999999993</v>
      </c>
      <c r="AN46" s="32">
        <f t="shared" si="22"/>
        <v>52.652472031757476</v>
      </c>
      <c r="AO46" s="29">
        <v>0</v>
      </c>
      <c r="AP46" s="24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x14ac:dyDescent="0.3">
      <c r="A47" s="17" t="s">
        <v>41</v>
      </c>
      <c r="B47" s="7" t="s">
        <v>38</v>
      </c>
      <c r="C47" s="7"/>
      <c r="D47" s="7"/>
      <c r="E47" s="16">
        <f t="shared" si="12"/>
        <v>4.3914999999999997</v>
      </c>
      <c r="F47" s="7"/>
      <c r="G47" s="8">
        <v>1</v>
      </c>
      <c r="H47" s="7">
        <v>180</v>
      </c>
      <c r="I47" s="7"/>
      <c r="J47" s="7"/>
      <c r="K47" s="7"/>
      <c r="L47" s="7">
        <f t="shared" si="13"/>
        <v>4.3914999999999997</v>
      </c>
      <c r="M47" s="7"/>
      <c r="N47" s="7"/>
      <c r="O47" s="7">
        <v>50</v>
      </c>
      <c r="P47" s="7">
        <v>0</v>
      </c>
      <c r="Q47" s="7">
        <f t="shared" si="14"/>
        <v>0.87829999999999997</v>
      </c>
      <c r="R47" s="4">
        <f t="shared" si="2"/>
        <v>-34.190600000000003</v>
      </c>
      <c r="S47" s="4"/>
      <c r="T47" s="7"/>
      <c r="U47" s="7">
        <f t="shared" si="15"/>
        <v>17.999999999999996</v>
      </c>
      <c r="V47" s="7">
        <f t="shared" si="16"/>
        <v>56.928156666287144</v>
      </c>
      <c r="W47" s="7">
        <v>0</v>
      </c>
      <c r="X47" s="7">
        <v>0.75780000000000003</v>
      </c>
      <c r="Y47" s="7">
        <v>2.1257999999999999</v>
      </c>
      <c r="Z47" s="7">
        <v>0.62960000000000005</v>
      </c>
      <c r="AA47" s="7">
        <f t="shared" si="17"/>
        <v>0.87829999999999997</v>
      </c>
      <c r="AB47" s="7">
        <v>0.9870000000000001</v>
      </c>
      <c r="AC47" s="7">
        <v>0.64039999999999997</v>
      </c>
      <c r="AD47" s="7">
        <v>0.53820000000000001</v>
      </c>
      <c r="AE47" s="7">
        <v>0.157</v>
      </c>
      <c r="AF47" s="7">
        <v>2.6669999999999998</v>
      </c>
      <c r="AG47" s="7">
        <v>0.90679999999999994</v>
      </c>
      <c r="AH47" s="7" t="s">
        <v>42</v>
      </c>
      <c r="AI47" s="7">
        <f t="shared" si="6"/>
        <v>-34.190600000000003</v>
      </c>
      <c r="AJ47" s="21">
        <f t="shared" si="18"/>
        <v>0</v>
      </c>
      <c r="AK47" s="17">
        <f t="shared" si="19"/>
        <v>0.87829999999999997</v>
      </c>
      <c r="AL47" s="21">
        <f t="shared" si="20"/>
        <v>50</v>
      </c>
      <c r="AM47" s="21">
        <f t="shared" si="21"/>
        <v>0</v>
      </c>
      <c r="AN47" s="32">
        <f t="shared" si="22"/>
        <v>56.928156666287144</v>
      </c>
      <c r="AO47" s="29">
        <v>0</v>
      </c>
      <c r="AP47" s="24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x14ac:dyDescent="0.3">
      <c r="A48" s="10" t="s">
        <v>43</v>
      </c>
      <c r="B48" s="10" t="s">
        <v>38</v>
      </c>
      <c r="C48" s="10">
        <v>-0.62</v>
      </c>
      <c r="D48" s="10"/>
      <c r="E48" s="16" t="e">
        <f t="shared" si="12"/>
        <v>#DIV/0!</v>
      </c>
      <c r="F48" s="10">
        <v>-0.62</v>
      </c>
      <c r="G48" s="11">
        <v>0</v>
      </c>
      <c r="H48" s="10">
        <v>180</v>
      </c>
      <c r="I48" s="10" t="s">
        <v>44</v>
      </c>
      <c r="J48" s="10"/>
      <c r="K48" s="10"/>
      <c r="L48" s="10" t="e">
        <f t="shared" si="13"/>
        <v>#DIV/0!</v>
      </c>
      <c r="M48" s="10"/>
      <c r="N48" s="10"/>
      <c r="O48" s="10"/>
      <c r="P48" s="10"/>
      <c r="Q48" s="10" t="e">
        <f t="shared" si="14"/>
        <v>#DIV/0!</v>
      </c>
      <c r="R48" s="12"/>
      <c r="S48" s="12"/>
      <c r="T48" s="10"/>
      <c r="U48" s="10" t="e">
        <f t="shared" si="15"/>
        <v>#DIV/0!</v>
      </c>
      <c r="V48" s="10" t="e">
        <f t="shared" si="16"/>
        <v>#DIV/0!</v>
      </c>
      <c r="W48" s="10">
        <v>0</v>
      </c>
      <c r="X48" s="10">
        <v>0</v>
      </c>
      <c r="Y48" s="10">
        <v>0</v>
      </c>
      <c r="Z48" s="10">
        <v>0</v>
      </c>
      <c r="AA48" s="7">
        <f t="shared" si="17"/>
        <v>0</v>
      </c>
      <c r="AB48" s="10">
        <v>0</v>
      </c>
      <c r="AC48" s="10">
        <v>-0.12</v>
      </c>
      <c r="AD48" s="10">
        <v>0</v>
      </c>
      <c r="AE48" s="10">
        <v>0</v>
      </c>
      <c r="AF48" s="10">
        <v>-0.14599999999999999</v>
      </c>
      <c r="AG48" s="10">
        <v>-0.29199999999999998</v>
      </c>
      <c r="AH48" s="10" t="s">
        <v>44</v>
      </c>
      <c r="AI48" s="10"/>
      <c r="AJ48" s="21">
        <f t="shared" si="18"/>
        <v>0</v>
      </c>
      <c r="AK48" s="17">
        <f t="shared" si="19"/>
        <v>0</v>
      </c>
      <c r="AL48" s="21">
        <f t="shared" si="20"/>
        <v>0</v>
      </c>
      <c r="AM48" s="21">
        <f t="shared" si="21"/>
        <v>0</v>
      </c>
      <c r="AN48" s="32" t="e">
        <f t="shared" si="22"/>
        <v>#DIV/0!</v>
      </c>
      <c r="AO48" s="29"/>
      <c r="AP48" s="24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x14ac:dyDescent="0.3">
      <c r="A49" s="10" t="s">
        <v>58</v>
      </c>
      <c r="B49" s="10" t="s">
        <v>50</v>
      </c>
      <c r="C49" s="10">
        <v>-2</v>
      </c>
      <c r="D49" s="10"/>
      <c r="E49" s="16" t="e">
        <f t="shared" si="12"/>
        <v>#DIV/0!</v>
      </c>
      <c r="F49" s="10">
        <v>-2</v>
      </c>
      <c r="G49" s="11">
        <v>0</v>
      </c>
      <c r="H49" s="10">
        <v>45</v>
      </c>
      <c r="I49" s="10" t="s">
        <v>59</v>
      </c>
      <c r="J49" s="10"/>
      <c r="K49" s="10"/>
      <c r="L49" s="10" t="e">
        <f t="shared" si="13"/>
        <v>#DIV/0!</v>
      </c>
      <c r="M49" s="10"/>
      <c r="N49" s="10"/>
      <c r="O49" s="10"/>
      <c r="P49" s="10"/>
      <c r="Q49" s="10" t="e">
        <f t="shared" si="14"/>
        <v>#DIV/0!</v>
      </c>
      <c r="R49" s="12"/>
      <c r="S49" s="12"/>
      <c r="T49" s="10"/>
      <c r="U49" s="10" t="e">
        <f t="shared" si="15"/>
        <v>#DIV/0!</v>
      </c>
      <c r="V49" s="10" t="e">
        <f t="shared" si="16"/>
        <v>#DIV/0!</v>
      </c>
      <c r="W49" s="10">
        <v>0</v>
      </c>
      <c r="X49" s="10">
        <v>0</v>
      </c>
      <c r="Y49" s="10">
        <v>0</v>
      </c>
      <c r="Z49" s="10">
        <v>0</v>
      </c>
      <c r="AA49" s="7">
        <f t="shared" si="17"/>
        <v>0</v>
      </c>
      <c r="AB49" s="10">
        <v>0</v>
      </c>
      <c r="AC49" s="10">
        <v>0</v>
      </c>
      <c r="AD49" s="10">
        <v>0</v>
      </c>
      <c r="AE49" s="10">
        <v>-0.4</v>
      </c>
      <c r="AF49" s="10">
        <v>0</v>
      </c>
      <c r="AG49" s="10">
        <v>-2.2000000000000002</v>
      </c>
      <c r="AH49" s="10" t="s">
        <v>60</v>
      </c>
      <c r="AI49" s="10"/>
      <c r="AJ49" s="21">
        <f t="shared" si="18"/>
        <v>0</v>
      </c>
      <c r="AK49" s="17">
        <f t="shared" si="19"/>
        <v>0</v>
      </c>
      <c r="AL49" s="21">
        <f t="shared" si="20"/>
        <v>0</v>
      </c>
      <c r="AM49" s="21">
        <f t="shared" si="21"/>
        <v>0</v>
      </c>
      <c r="AN49" s="32" t="e">
        <f t="shared" si="22"/>
        <v>#DIV/0!</v>
      </c>
      <c r="AO49" s="29"/>
      <c r="AP49" s="24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x14ac:dyDescent="0.3">
      <c r="A50" s="10" t="s">
        <v>80</v>
      </c>
      <c r="B50" s="10" t="s">
        <v>50</v>
      </c>
      <c r="C50" s="10">
        <v>-31</v>
      </c>
      <c r="D50" s="10"/>
      <c r="E50" s="16" t="e">
        <f t="shared" si="12"/>
        <v>#DIV/0!</v>
      </c>
      <c r="F50" s="16">
        <v>-31</v>
      </c>
      <c r="G50" s="11">
        <v>0</v>
      </c>
      <c r="H50" s="10"/>
      <c r="I50" s="10" t="s">
        <v>81</v>
      </c>
      <c r="J50" s="10" t="s">
        <v>74</v>
      </c>
      <c r="K50" s="10"/>
      <c r="L50" s="10" t="e">
        <f t="shared" si="13"/>
        <v>#DIV/0!</v>
      </c>
      <c r="M50" s="10"/>
      <c r="N50" s="10"/>
      <c r="O50" s="10"/>
      <c r="P50" s="10"/>
      <c r="Q50" s="10" t="e">
        <f t="shared" si="14"/>
        <v>#DIV/0!</v>
      </c>
      <c r="R50" s="12"/>
      <c r="S50" s="12"/>
      <c r="T50" s="10"/>
      <c r="U50" s="10" t="e">
        <f t="shared" si="15"/>
        <v>#DIV/0!</v>
      </c>
      <c r="V50" s="10" t="e">
        <f t="shared" si="16"/>
        <v>#DIV/0!</v>
      </c>
      <c r="W50" s="10">
        <v>0</v>
      </c>
      <c r="X50" s="10">
        <v>0</v>
      </c>
      <c r="Y50" s="10">
        <v>0</v>
      </c>
      <c r="Z50" s="10">
        <v>-0.2</v>
      </c>
      <c r="AA50" s="7">
        <f t="shared" si="17"/>
        <v>-0.05</v>
      </c>
      <c r="AB50" s="10">
        <v>0</v>
      </c>
      <c r="AC50" s="10">
        <v>0</v>
      </c>
      <c r="AD50" s="10">
        <v>0</v>
      </c>
      <c r="AE50" s="10">
        <v>0</v>
      </c>
      <c r="AF50" s="10">
        <v>4</v>
      </c>
      <c r="AG50" s="10">
        <v>0.2</v>
      </c>
      <c r="AH50" s="10"/>
      <c r="AI50" s="10"/>
      <c r="AJ50" s="21">
        <f t="shared" si="18"/>
        <v>0</v>
      </c>
      <c r="AK50" s="17">
        <f t="shared" si="19"/>
        <v>0</v>
      </c>
      <c r="AL50" s="21">
        <f t="shared" si="20"/>
        <v>0</v>
      </c>
      <c r="AM50" s="21">
        <f t="shared" si="21"/>
        <v>0</v>
      </c>
      <c r="AN50" s="32" t="e">
        <f t="shared" si="22"/>
        <v>#DIV/0!</v>
      </c>
      <c r="AO50" s="29"/>
      <c r="AP50" s="24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x14ac:dyDescent="0.3">
      <c r="A51" s="10" t="s">
        <v>84</v>
      </c>
      <c r="B51" s="10" t="s">
        <v>38</v>
      </c>
      <c r="C51" s="10">
        <v>-2.5449999999999999</v>
      </c>
      <c r="D51" s="10"/>
      <c r="E51" s="16" t="e">
        <f t="shared" si="12"/>
        <v>#DIV/0!</v>
      </c>
      <c r="F51" s="10">
        <v>-2.5449999999999999</v>
      </c>
      <c r="G51" s="11">
        <v>0</v>
      </c>
      <c r="H51" s="10"/>
      <c r="I51" s="10" t="s">
        <v>81</v>
      </c>
      <c r="J51" s="10"/>
      <c r="K51" s="10"/>
      <c r="L51" s="10" t="e">
        <f t="shared" si="13"/>
        <v>#DIV/0!</v>
      </c>
      <c r="M51" s="10"/>
      <c r="N51" s="10"/>
      <c r="O51" s="10"/>
      <c r="P51" s="10"/>
      <c r="Q51" s="10" t="e">
        <f t="shared" si="14"/>
        <v>#DIV/0!</v>
      </c>
      <c r="R51" s="12"/>
      <c r="S51" s="12"/>
      <c r="T51" s="10"/>
      <c r="U51" s="10" t="e">
        <f t="shared" si="15"/>
        <v>#DIV/0!</v>
      </c>
      <c r="V51" s="10" t="e">
        <f t="shared" si="16"/>
        <v>#DIV/0!</v>
      </c>
      <c r="W51" s="10">
        <v>0</v>
      </c>
      <c r="X51" s="10">
        <v>0</v>
      </c>
      <c r="Y51" s="10">
        <v>0</v>
      </c>
      <c r="Z51" s="10">
        <v>0</v>
      </c>
      <c r="AA51" s="7">
        <f t="shared" si="17"/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/>
      <c r="AI51" s="10"/>
      <c r="AJ51" s="21">
        <f t="shared" si="18"/>
        <v>0</v>
      </c>
      <c r="AK51" s="17">
        <f t="shared" si="19"/>
        <v>0</v>
      </c>
      <c r="AL51" s="21">
        <f t="shared" si="20"/>
        <v>0</v>
      </c>
      <c r="AM51" s="21">
        <f t="shared" si="21"/>
        <v>0</v>
      </c>
      <c r="AN51" s="32" t="e">
        <f t="shared" si="22"/>
        <v>#DIV/0!</v>
      </c>
      <c r="AO51" s="29"/>
      <c r="AP51" s="24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x14ac:dyDescent="0.3">
      <c r="A52" s="13" t="s">
        <v>98</v>
      </c>
      <c r="B52" s="13" t="s">
        <v>38</v>
      </c>
      <c r="C52" s="13">
        <v>10.941000000000001</v>
      </c>
      <c r="D52" s="13"/>
      <c r="E52" s="16" t="e">
        <f t="shared" si="12"/>
        <v>#DIV/0!</v>
      </c>
      <c r="F52" s="16">
        <v>-15.948</v>
      </c>
      <c r="G52" s="14">
        <v>0</v>
      </c>
      <c r="H52" s="13"/>
      <c r="I52" s="13" t="s">
        <v>99</v>
      </c>
      <c r="J52" s="13" t="s">
        <v>51</v>
      </c>
      <c r="K52" s="13"/>
      <c r="L52" s="13" t="e">
        <f t="shared" si="13"/>
        <v>#DIV/0!</v>
      </c>
      <c r="M52" s="13"/>
      <c r="N52" s="13"/>
      <c r="O52" s="13"/>
      <c r="P52" s="13"/>
      <c r="Q52" s="13" t="e">
        <f t="shared" si="14"/>
        <v>#DIV/0!</v>
      </c>
      <c r="R52" s="15"/>
      <c r="S52" s="15"/>
      <c r="T52" s="13"/>
      <c r="U52" s="13" t="e">
        <f t="shared" si="15"/>
        <v>#DIV/0!</v>
      </c>
      <c r="V52" s="13" t="e">
        <f t="shared" si="16"/>
        <v>#DIV/0!</v>
      </c>
      <c r="W52" s="13">
        <v>3.4994000000000001</v>
      </c>
      <c r="X52" s="13">
        <v>5.0663999999999998</v>
      </c>
      <c r="Y52" s="13">
        <v>6.2412000000000001</v>
      </c>
      <c r="Z52" s="13">
        <v>4.2472000000000003</v>
      </c>
      <c r="AA52" s="7">
        <f t="shared" si="17"/>
        <v>4.7635499999999995</v>
      </c>
      <c r="AB52" s="13">
        <v>7.4686000000000003</v>
      </c>
      <c r="AC52" s="13">
        <v>5.0962000000000014</v>
      </c>
      <c r="AD52" s="13">
        <v>4.4972000000000003</v>
      </c>
      <c r="AE52" s="13">
        <v>4.8213999999999997</v>
      </c>
      <c r="AF52" s="13">
        <v>5.2460000000000004</v>
      </c>
      <c r="AG52" s="13">
        <v>5.6457999999999986</v>
      </c>
      <c r="AH52" s="13"/>
      <c r="AI52" s="13"/>
      <c r="AJ52" s="21">
        <f t="shared" si="18"/>
        <v>0</v>
      </c>
      <c r="AK52" s="17">
        <f t="shared" si="19"/>
        <v>0</v>
      </c>
      <c r="AL52" s="21">
        <f t="shared" si="20"/>
        <v>0</v>
      </c>
      <c r="AM52" s="21">
        <f t="shared" si="21"/>
        <v>0</v>
      </c>
      <c r="AN52" s="32" t="e">
        <f t="shared" si="22"/>
        <v>#DIV/0!</v>
      </c>
      <c r="AO52" s="29"/>
      <c r="AP52" s="24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x14ac:dyDescent="0.3">
      <c r="A53" s="13" t="s">
        <v>100</v>
      </c>
      <c r="B53" s="13" t="s">
        <v>50</v>
      </c>
      <c r="C53" s="13">
        <v>42</v>
      </c>
      <c r="D53" s="13"/>
      <c r="E53" s="16" t="e">
        <f t="shared" si="12"/>
        <v>#DIV/0!</v>
      </c>
      <c r="F53" s="16">
        <v>-36</v>
      </c>
      <c r="G53" s="14">
        <v>0</v>
      </c>
      <c r="H53" s="13"/>
      <c r="I53" s="13" t="s">
        <v>99</v>
      </c>
      <c r="J53" s="13" t="s">
        <v>52</v>
      </c>
      <c r="K53" s="13"/>
      <c r="L53" s="13" t="e">
        <f t="shared" si="13"/>
        <v>#DIV/0!</v>
      </c>
      <c r="M53" s="13"/>
      <c r="N53" s="13"/>
      <c r="O53" s="13"/>
      <c r="P53" s="13"/>
      <c r="Q53" s="13" t="e">
        <f t="shared" si="14"/>
        <v>#DIV/0!</v>
      </c>
      <c r="R53" s="15"/>
      <c r="S53" s="15"/>
      <c r="T53" s="13"/>
      <c r="U53" s="13" t="e">
        <f t="shared" si="15"/>
        <v>#DIV/0!</v>
      </c>
      <c r="V53" s="13" t="e">
        <f t="shared" si="16"/>
        <v>#DIV/0!</v>
      </c>
      <c r="W53" s="13">
        <v>12.6</v>
      </c>
      <c r="X53" s="13">
        <v>10</v>
      </c>
      <c r="Y53" s="13">
        <v>17.2</v>
      </c>
      <c r="Z53" s="13">
        <v>15.4</v>
      </c>
      <c r="AA53" s="7">
        <f t="shared" si="17"/>
        <v>13.799999999999999</v>
      </c>
      <c r="AB53" s="13">
        <v>9.4</v>
      </c>
      <c r="AC53" s="13">
        <v>11.4</v>
      </c>
      <c r="AD53" s="13">
        <v>15.2</v>
      </c>
      <c r="AE53" s="13">
        <v>11.8</v>
      </c>
      <c r="AF53" s="13">
        <v>12</v>
      </c>
      <c r="AG53" s="13">
        <v>16.2</v>
      </c>
      <c r="AH53" s="13"/>
      <c r="AI53" s="13"/>
      <c r="AJ53" s="21">
        <f t="shared" si="18"/>
        <v>0</v>
      </c>
      <c r="AK53" s="17">
        <f t="shared" si="19"/>
        <v>0</v>
      </c>
      <c r="AL53" s="21">
        <f t="shared" si="20"/>
        <v>0</v>
      </c>
      <c r="AM53" s="21">
        <f t="shared" si="21"/>
        <v>0</v>
      </c>
      <c r="AN53" s="32" t="e">
        <f t="shared" si="22"/>
        <v>#DIV/0!</v>
      </c>
      <c r="AO53" s="29"/>
      <c r="AP53" s="24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x14ac:dyDescent="0.3">
      <c r="A54" s="13" t="s">
        <v>101</v>
      </c>
      <c r="B54" s="13" t="s">
        <v>38</v>
      </c>
      <c r="C54" s="13">
        <v>4.5030000000000001</v>
      </c>
      <c r="D54" s="13"/>
      <c r="E54" s="16" t="e">
        <f t="shared" si="12"/>
        <v>#DIV/0!</v>
      </c>
      <c r="F54" s="16">
        <v>-8.9480000000000004</v>
      </c>
      <c r="G54" s="14">
        <v>0</v>
      </c>
      <c r="H54" s="13"/>
      <c r="I54" s="13" t="s">
        <v>99</v>
      </c>
      <c r="J54" s="13" t="s">
        <v>61</v>
      </c>
      <c r="K54" s="13"/>
      <c r="L54" s="13" t="e">
        <f t="shared" si="13"/>
        <v>#DIV/0!</v>
      </c>
      <c r="M54" s="13"/>
      <c r="N54" s="13"/>
      <c r="O54" s="13"/>
      <c r="P54" s="13"/>
      <c r="Q54" s="13" t="e">
        <f t="shared" si="14"/>
        <v>#DIV/0!</v>
      </c>
      <c r="R54" s="15"/>
      <c r="S54" s="15"/>
      <c r="T54" s="13"/>
      <c r="U54" s="13" t="e">
        <f t="shared" si="15"/>
        <v>#DIV/0!</v>
      </c>
      <c r="V54" s="13" t="e">
        <f t="shared" si="16"/>
        <v>#DIV/0!</v>
      </c>
      <c r="W54" s="13">
        <v>5.0686</v>
      </c>
      <c r="X54" s="13">
        <v>4.8994</v>
      </c>
      <c r="Y54" s="13">
        <v>2.0022000000000002</v>
      </c>
      <c r="Z54" s="13">
        <v>5.5270000000000001</v>
      </c>
      <c r="AA54" s="7">
        <f t="shared" si="17"/>
        <v>4.3742999999999999</v>
      </c>
      <c r="AB54" s="13">
        <v>2.3443999999999998</v>
      </c>
      <c r="AC54" s="13">
        <v>4.1234000000000002</v>
      </c>
      <c r="AD54" s="13">
        <v>4.3315999999999999</v>
      </c>
      <c r="AE54" s="13">
        <v>5.0533999999999999</v>
      </c>
      <c r="AF54" s="13">
        <v>4.7122000000000002</v>
      </c>
      <c r="AG54" s="13">
        <v>4.8712</v>
      </c>
      <c r="AH54" s="13"/>
      <c r="AI54" s="13"/>
      <c r="AJ54" s="21">
        <f t="shared" si="18"/>
        <v>0</v>
      </c>
      <c r="AK54" s="17">
        <f t="shared" si="19"/>
        <v>0</v>
      </c>
      <c r="AL54" s="21">
        <f t="shared" si="20"/>
        <v>0</v>
      </c>
      <c r="AM54" s="21">
        <f t="shared" si="21"/>
        <v>0</v>
      </c>
      <c r="AN54" s="32" t="e">
        <f t="shared" si="22"/>
        <v>#DIV/0!</v>
      </c>
      <c r="AO54" s="29"/>
      <c r="AP54" s="24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x14ac:dyDescent="0.3">
      <c r="A55" s="13" t="s">
        <v>102</v>
      </c>
      <c r="B55" s="13" t="s">
        <v>50</v>
      </c>
      <c r="C55" s="13">
        <v>13</v>
      </c>
      <c r="D55" s="13"/>
      <c r="E55" s="16" t="e">
        <f t="shared" si="12"/>
        <v>#DIV/0!</v>
      </c>
      <c r="F55" s="16">
        <v>-7</v>
      </c>
      <c r="G55" s="14">
        <v>0</v>
      </c>
      <c r="H55" s="13"/>
      <c r="I55" s="13" t="s">
        <v>99</v>
      </c>
      <c r="J55" s="13" t="s">
        <v>62</v>
      </c>
      <c r="K55" s="13"/>
      <c r="L55" s="13" t="e">
        <f t="shared" si="13"/>
        <v>#DIV/0!</v>
      </c>
      <c r="M55" s="13"/>
      <c r="N55" s="13"/>
      <c r="O55" s="13"/>
      <c r="P55" s="13"/>
      <c r="Q55" s="13" t="e">
        <f t="shared" si="14"/>
        <v>#DIV/0!</v>
      </c>
      <c r="R55" s="15"/>
      <c r="S55" s="15"/>
      <c r="T55" s="13"/>
      <c r="U55" s="13" t="e">
        <f t="shared" si="15"/>
        <v>#DIV/0!</v>
      </c>
      <c r="V55" s="13" t="e">
        <f t="shared" si="16"/>
        <v>#DIV/0!</v>
      </c>
      <c r="W55" s="13">
        <v>6.4</v>
      </c>
      <c r="X55" s="13">
        <v>7.4</v>
      </c>
      <c r="Y55" s="13">
        <v>9.4</v>
      </c>
      <c r="Z55" s="13">
        <v>6</v>
      </c>
      <c r="AA55" s="7">
        <f t="shared" si="17"/>
        <v>7.3000000000000007</v>
      </c>
      <c r="AB55" s="13">
        <v>7.8</v>
      </c>
      <c r="AC55" s="13">
        <v>8.6</v>
      </c>
      <c r="AD55" s="13">
        <v>10</v>
      </c>
      <c r="AE55" s="13">
        <v>12.2</v>
      </c>
      <c r="AF55" s="13">
        <v>7.4</v>
      </c>
      <c r="AG55" s="13">
        <v>17.600000000000001</v>
      </c>
      <c r="AH55" s="13"/>
      <c r="AI55" s="13"/>
      <c r="AJ55" s="21">
        <f t="shared" si="18"/>
        <v>0</v>
      </c>
      <c r="AK55" s="17">
        <f t="shared" si="19"/>
        <v>0</v>
      </c>
      <c r="AL55" s="21">
        <f t="shared" si="20"/>
        <v>0</v>
      </c>
      <c r="AM55" s="21">
        <f t="shared" si="21"/>
        <v>0</v>
      </c>
      <c r="AN55" s="32" t="e">
        <f t="shared" si="22"/>
        <v>#DIV/0!</v>
      </c>
      <c r="AO55" s="29"/>
      <c r="AP55" s="24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3">
      <c r="A56" s="13" t="s">
        <v>103</v>
      </c>
      <c r="B56" s="13" t="s">
        <v>50</v>
      </c>
      <c r="C56" s="13">
        <v>9.4130000000000003</v>
      </c>
      <c r="D56" s="13"/>
      <c r="E56" s="16" t="e">
        <f t="shared" si="12"/>
        <v>#DIV/0!</v>
      </c>
      <c r="F56" s="16">
        <v>-13.282</v>
      </c>
      <c r="G56" s="14">
        <v>0</v>
      </c>
      <c r="H56" s="13"/>
      <c r="I56" s="13" t="s">
        <v>99</v>
      </c>
      <c r="J56" s="13" t="s">
        <v>64</v>
      </c>
      <c r="K56" s="13"/>
      <c r="L56" s="13" t="e">
        <f t="shared" si="13"/>
        <v>#DIV/0!</v>
      </c>
      <c r="M56" s="13"/>
      <c r="N56" s="13"/>
      <c r="O56" s="13"/>
      <c r="P56" s="13"/>
      <c r="Q56" s="13" t="e">
        <f t="shared" si="14"/>
        <v>#DIV/0!</v>
      </c>
      <c r="R56" s="15"/>
      <c r="S56" s="15"/>
      <c r="T56" s="13"/>
      <c r="U56" s="13" t="e">
        <f t="shared" si="15"/>
        <v>#DIV/0!</v>
      </c>
      <c r="V56" s="13" t="e">
        <f t="shared" si="16"/>
        <v>#DIV/0!</v>
      </c>
      <c r="W56" s="13">
        <v>8.0655999999999999</v>
      </c>
      <c r="X56" s="13">
        <v>10.5006</v>
      </c>
      <c r="Y56" s="13">
        <v>10.217599999999999</v>
      </c>
      <c r="Z56" s="13">
        <v>13.2178</v>
      </c>
      <c r="AA56" s="7">
        <f t="shared" si="17"/>
        <v>10.500399999999999</v>
      </c>
      <c r="AB56" s="13">
        <v>9.7118000000000002</v>
      </c>
      <c r="AC56" s="13">
        <v>12.9322</v>
      </c>
      <c r="AD56" s="13">
        <v>7.0213999999999999</v>
      </c>
      <c r="AE56" s="13">
        <v>6.1505999999999998</v>
      </c>
      <c r="AF56" s="13">
        <v>8.9954000000000001</v>
      </c>
      <c r="AG56" s="13">
        <v>2.7273999999999998</v>
      </c>
      <c r="AH56" s="13"/>
      <c r="AI56" s="13"/>
      <c r="AJ56" s="21">
        <f t="shared" si="18"/>
        <v>0</v>
      </c>
      <c r="AK56" s="17">
        <f t="shared" si="19"/>
        <v>0</v>
      </c>
      <c r="AL56" s="21">
        <f t="shared" si="20"/>
        <v>0</v>
      </c>
      <c r="AM56" s="21">
        <f t="shared" si="21"/>
        <v>0</v>
      </c>
      <c r="AN56" s="32" t="e">
        <f t="shared" si="22"/>
        <v>#DIV/0!</v>
      </c>
      <c r="AO56" s="29"/>
      <c r="AP56" s="24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1:53" x14ac:dyDescent="0.3">
      <c r="A57" s="13" t="s">
        <v>104</v>
      </c>
      <c r="B57" s="13" t="s">
        <v>38</v>
      </c>
      <c r="C57" s="13">
        <v>22.440999999999999</v>
      </c>
      <c r="D57" s="13"/>
      <c r="E57" s="16" t="e">
        <f t="shared" si="12"/>
        <v>#DIV/0!</v>
      </c>
      <c r="F57" s="16">
        <v>-17.553999999999998</v>
      </c>
      <c r="G57" s="14">
        <v>0</v>
      </c>
      <c r="H57" s="13"/>
      <c r="I57" s="13" t="s">
        <v>99</v>
      </c>
      <c r="J57" s="13" t="s">
        <v>73</v>
      </c>
      <c r="K57" s="13"/>
      <c r="L57" s="13" t="e">
        <f t="shared" si="13"/>
        <v>#DIV/0!</v>
      </c>
      <c r="M57" s="13"/>
      <c r="N57" s="13"/>
      <c r="O57" s="13"/>
      <c r="P57" s="13"/>
      <c r="Q57" s="13" t="e">
        <f t="shared" si="14"/>
        <v>#DIV/0!</v>
      </c>
      <c r="R57" s="15"/>
      <c r="S57" s="15"/>
      <c r="T57" s="13"/>
      <c r="U57" s="13" t="e">
        <f t="shared" si="15"/>
        <v>#DIV/0!</v>
      </c>
      <c r="V57" s="13" t="e">
        <f t="shared" si="16"/>
        <v>#DIV/0!</v>
      </c>
      <c r="W57" s="13">
        <v>22.939800000000002</v>
      </c>
      <c r="X57" s="13">
        <v>12.2064</v>
      </c>
      <c r="Y57" s="13">
        <v>14.909000000000001</v>
      </c>
      <c r="Z57" s="13">
        <v>11.7362</v>
      </c>
      <c r="AA57" s="7">
        <f t="shared" si="17"/>
        <v>15.447849999999999</v>
      </c>
      <c r="AB57" s="13">
        <v>13.587</v>
      </c>
      <c r="AC57" s="13">
        <v>29.22</v>
      </c>
      <c r="AD57" s="13">
        <v>12.4526</v>
      </c>
      <c r="AE57" s="13">
        <v>20.221399999999999</v>
      </c>
      <c r="AF57" s="13">
        <v>22.181799999999999</v>
      </c>
      <c r="AG57" s="13">
        <v>25.769200000000001</v>
      </c>
      <c r="AH57" s="13"/>
      <c r="AI57" s="13"/>
      <c r="AJ57" s="21">
        <f t="shared" si="18"/>
        <v>0</v>
      </c>
      <c r="AK57" s="17">
        <f t="shared" si="19"/>
        <v>0</v>
      </c>
      <c r="AL57" s="21">
        <f t="shared" si="20"/>
        <v>0</v>
      </c>
      <c r="AM57" s="21">
        <f t="shared" si="21"/>
        <v>0</v>
      </c>
      <c r="AN57" s="32" t="e">
        <f t="shared" si="22"/>
        <v>#DIV/0!</v>
      </c>
      <c r="AO57" s="29"/>
      <c r="AP57" s="24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1:53" x14ac:dyDescent="0.3">
      <c r="A58" s="13" t="s">
        <v>105</v>
      </c>
      <c r="B58" s="13" t="s">
        <v>38</v>
      </c>
      <c r="C58" s="13">
        <v>22.928999999999998</v>
      </c>
      <c r="D58" s="13"/>
      <c r="E58" s="16" t="e">
        <f t="shared" si="12"/>
        <v>#DIV/0!</v>
      </c>
      <c r="F58" s="16">
        <v>-30.544</v>
      </c>
      <c r="G58" s="14">
        <v>0</v>
      </c>
      <c r="H58" s="13"/>
      <c r="I58" s="13" t="s">
        <v>99</v>
      </c>
      <c r="J58" s="13" t="s">
        <v>75</v>
      </c>
      <c r="K58" s="13"/>
      <c r="L58" s="13" t="e">
        <f t="shared" si="13"/>
        <v>#DIV/0!</v>
      </c>
      <c r="M58" s="13"/>
      <c r="N58" s="13"/>
      <c r="O58" s="13"/>
      <c r="P58" s="13"/>
      <c r="Q58" s="13" t="e">
        <f t="shared" si="14"/>
        <v>#DIV/0!</v>
      </c>
      <c r="R58" s="15"/>
      <c r="S58" s="15"/>
      <c r="T58" s="13"/>
      <c r="U58" s="13" t="e">
        <f t="shared" si="15"/>
        <v>#DIV/0!</v>
      </c>
      <c r="V58" s="13" t="e">
        <f t="shared" si="16"/>
        <v>#DIV/0!</v>
      </c>
      <c r="W58" s="13">
        <v>3.5289999999999999</v>
      </c>
      <c r="X58" s="13">
        <v>10.135999999999999</v>
      </c>
      <c r="Y58" s="13">
        <v>22.827999999999999</v>
      </c>
      <c r="Z58" s="13">
        <v>9.0475999999999992</v>
      </c>
      <c r="AA58" s="7">
        <f t="shared" si="17"/>
        <v>11.385149999999999</v>
      </c>
      <c r="AB58" s="13">
        <v>8.0025999999999993</v>
      </c>
      <c r="AC58" s="13">
        <v>4.9829999999999997</v>
      </c>
      <c r="AD58" s="13">
        <v>5.9917999999999996</v>
      </c>
      <c r="AE58" s="13">
        <v>7.3947999999999992</v>
      </c>
      <c r="AF58" s="13">
        <v>6.95</v>
      </c>
      <c r="AG58" s="13">
        <v>19.084399999999999</v>
      </c>
      <c r="AH58" s="13"/>
      <c r="AI58" s="13"/>
      <c r="AJ58" s="21">
        <f t="shared" si="18"/>
        <v>0</v>
      </c>
      <c r="AK58" s="17">
        <f t="shared" si="19"/>
        <v>0</v>
      </c>
      <c r="AL58" s="21">
        <f t="shared" si="20"/>
        <v>0</v>
      </c>
      <c r="AM58" s="21">
        <f t="shared" si="21"/>
        <v>0</v>
      </c>
      <c r="AN58" s="32" t="e">
        <f t="shared" si="22"/>
        <v>#DIV/0!</v>
      </c>
      <c r="AO58" s="29"/>
      <c r="AP58" s="24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3">
      <c r="A59" s="13" t="s">
        <v>106</v>
      </c>
      <c r="B59" s="13" t="s">
        <v>38</v>
      </c>
      <c r="C59" s="13">
        <v>20.280999999999999</v>
      </c>
      <c r="D59" s="13"/>
      <c r="E59" s="16" t="e">
        <f t="shared" si="12"/>
        <v>#DIV/0!</v>
      </c>
      <c r="F59" s="16">
        <v>-33.021999999999998</v>
      </c>
      <c r="G59" s="14">
        <v>0</v>
      </c>
      <c r="H59" s="13"/>
      <c r="I59" s="13" t="s">
        <v>99</v>
      </c>
      <c r="J59" s="13" t="s">
        <v>76</v>
      </c>
      <c r="K59" s="13"/>
      <c r="L59" s="13" t="e">
        <f t="shared" si="13"/>
        <v>#DIV/0!</v>
      </c>
      <c r="M59" s="13"/>
      <c r="N59" s="13"/>
      <c r="O59" s="13"/>
      <c r="P59" s="13"/>
      <c r="Q59" s="13" t="e">
        <f t="shared" si="14"/>
        <v>#DIV/0!</v>
      </c>
      <c r="R59" s="15"/>
      <c r="S59" s="15"/>
      <c r="T59" s="13"/>
      <c r="U59" s="13" t="e">
        <f t="shared" si="15"/>
        <v>#DIV/0!</v>
      </c>
      <c r="V59" s="13" t="e">
        <f t="shared" si="16"/>
        <v>#DIV/0!</v>
      </c>
      <c r="W59" s="13">
        <v>9.0644000000000009</v>
      </c>
      <c r="X59" s="13">
        <v>4.4857999999999993</v>
      </c>
      <c r="Y59" s="13">
        <v>14.0044</v>
      </c>
      <c r="Z59" s="13">
        <v>3.0284</v>
      </c>
      <c r="AA59" s="7">
        <f t="shared" si="17"/>
        <v>7.6457500000000005</v>
      </c>
      <c r="AB59" s="13">
        <v>3.5004</v>
      </c>
      <c r="AC59" s="13">
        <v>7.0145999999999997</v>
      </c>
      <c r="AD59" s="13">
        <v>6.0044000000000004</v>
      </c>
      <c r="AE59" s="13">
        <v>6.08</v>
      </c>
      <c r="AF59" s="13">
        <v>9.4580000000000002</v>
      </c>
      <c r="AG59" s="13">
        <v>7.9697999999999993</v>
      </c>
      <c r="AH59" s="13"/>
      <c r="AI59" s="13"/>
      <c r="AJ59" s="21">
        <f t="shared" si="18"/>
        <v>0</v>
      </c>
      <c r="AK59" s="17">
        <f t="shared" si="19"/>
        <v>0</v>
      </c>
      <c r="AL59" s="21">
        <f t="shared" si="20"/>
        <v>0</v>
      </c>
      <c r="AM59" s="21">
        <f t="shared" si="21"/>
        <v>0</v>
      </c>
      <c r="AN59" s="32" t="e">
        <f t="shared" si="22"/>
        <v>#DIV/0!</v>
      </c>
      <c r="AO59" s="29"/>
      <c r="AP59" s="24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x14ac:dyDescent="0.3">
      <c r="A60" s="13" t="s">
        <v>107</v>
      </c>
      <c r="B60" s="13" t="s">
        <v>50</v>
      </c>
      <c r="C60" s="13">
        <v>8</v>
      </c>
      <c r="D60" s="13"/>
      <c r="E60" s="16" t="e">
        <f t="shared" si="12"/>
        <v>#DIV/0!</v>
      </c>
      <c r="F60" s="16">
        <v>-6</v>
      </c>
      <c r="G60" s="14">
        <v>0</v>
      </c>
      <c r="H60" s="13"/>
      <c r="I60" s="13" t="s">
        <v>99</v>
      </c>
      <c r="J60" s="13" t="s">
        <v>77</v>
      </c>
      <c r="K60" s="13"/>
      <c r="L60" s="13" t="e">
        <f t="shared" si="13"/>
        <v>#DIV/0!</v>
      </c>
      <c r="M60" s="13"/>
      <c r="N60" s="13"/>
      <c r="O60" s="13"/>
      <c r="P60" s="13"/>
      <c r="Q60" s="13" t="e">
        <f t="shared" si="14"/>
        <v>#DIV/0!</v>
      </c>
      <c r="R60" s="15"/>
      <c r="S60" s="15"/>
      <c r="T60" s="13"/>
      <c r="U60" s="13" t="e">
        <f t="shared" si="15"/>
        <v>#DIV/0!</v>
      </c>
      <c r="V60" s="13" t="e">
        <f t="shared" si="16"/>
        <v>#DIV/0!</v>
      </c>
      <c r="W60" s="13">
        <v>4.2</v>
      </c>
      <c r="X60" s="13">
        <v>6.8</v>
      </c>
      <c r="Y60" s="13">
        <v>4.4000000000000004</v>
      </c>
      <c r="Z60" s="13">
        <v>6</v>
      </c>
      <c r="AA60" s="7">
        <f t="shared" si="17"/>
        <v>5.35</v>
      </c>
      <c r="AB60" s="13">
        <v>3</v>
      </c>
      <c r="AC60" s="13">
        <v>6</v>
      </c>
      <c r="AD60" s="13">
        <v>4.5999999999999996</v>
      </c>
      <c r="AE60" s="13">
        <v>5</v>
      </c>
      <c r="AF60" s="13">
        <v>6.8</v>
      </c>
      <c r="AG60" s="13">
        <v>9</v>
      </c>
      <c r="AH60" s="13"/>
      <c r="AI60" s="13"/>
      <c r="AJ60" s="21">
        <f t="shared" si="18"/>
        <v>0</v>
      </c>
      <c r="AK60" s="17">
        <f t="shared" si="19"/>
        <v>0</v>
      </c>
      <c r="AL60" s="21">
        <f t="shared" si="20"/>
        <v>0</v>
      </c>
      <c r="AM60" s="21">
        <f t="shared" si="21"/>
        <v>0</v>
      </c>
      <c r="AN60" s="32" t="e">
        <f t="shared" si="22"/>
        <v>#DIV/0!</v>
      </c>
      <c r="AO60" s="29"/>
      <c r="AP60" s="24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3">
      <c r="A61" s="13" t="s">
        <v>108</v>
      </c>
      <c r="B61" s="13" t="s">
        <v>38</v>
      </c>
      <c r="C61" s="13">
        <v>7.2640000000000002</v>
      </c>
      <c r="D61" s="13"/>
      <c r="E61" s="16" t="e">
        <f t="shared" si="12"/>
        <v>#DIV/0!</v>
      </c>
      <c r="F61" s="16">
        <v>-24.298999999999999</v>
      </c>
      <c r="G61" s="14">
        <v>0</v>
      </c>
      <c r="H61" s="13"/>
      <c r="I61" s="13" t="s">
        <v>99</v>
      </c>
      <c r="J61" s="13" t="s">
        <v>78</v>
      </c>
      <c r="K61" s="13"/>
      <c r="L61" s="13" t="e">
        <f t="shared" si="13"/>
        <v>#DIV/0!</v>
      </c>
      <c r="M61" s="13"/>
      <c r="N61" s="13"/>
      <c r="O61" s="13"/>
      <c r="P61" s="13"/>
      <c r="Q61" s="13" t="e">
        <f t="shared" si="14"/>
        <v>#DIV/0!</v>
      </c>
      <c r="R61" s="15"/>
      <c r="S61" s="15"/>
      <c r="T61" s="13"/>
      <c r="U61" s="13" t="e">
        <f t="shared" si="15"/>
        <v>#DIV/0!</v>
      </c>
      <c r="V61" s="13" t="e">
        <f t="shared" si="16"/>
        <v>#DIV/0!</v>
      </c>
      <c r="W61" s="13">
        <v>18.315200000000001</v>
      </c>
      <c r="X61" s="13">
        <v>12.7662</v>
      </c>
      <c r="Y61" s="13">
        <v>9.8287999999999993</v>
      </c>
      <c r="Z61" s="13">
        <v>17.34</v>
      </c>
      <c r="AA61" s="7">
        <f t="shared" si="17"/>
        <v>14.562550000000002</v>
      </c>
      <c r="AB61" s="13">
        <v>7.5890000000000004</v>
      </c>
      <c r="AC61" s="13">
        <v>14.311</v>
      </c>
      <c r="AD61" s="13">
        <v>12.916600000000001</v>
      </c>
      <c r="AE61" s="13">
        <v>8.4573999999999998</v>
      </c>
      <c r="AF61" s="13">
        <v>8.4377999999999993</v>
      </c>
      <c r="AG61" s="13">
        <v>20.8796</v>
      </c>
      <c r="AH61" s="13"/>
      <c r="AI61" s="13"/>
      <c r="AJ61" s="21">
        <f t="shared" si="18"/>
        <v>0</v>
      </c>
      <c r="AK61" s="17">
        <f t="shared" si="19"/>
        <v>0</v>
      </c>
      <c r="AL61" s="21">
        <f t="shared" si="20"/>
        <v>0</v>
      </c>
      <c r="AM61" s="21">
        <f t="shared" si="21"/>
        <v>0</v>
      </c>
      <c r="AN61" s="32" t="e">
        <f t="shared" si="22"/>
        <v>#DIV/0!</v>
      </c>
      <c r="AO61" s="29"/>
      <c r="AP61" s="24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x14ac:dyDescent="0.3">
      <c r="A62" s="13" t="s">
        <v>109</v>
      </c>
      <c r="B62" s="13" t="s">
        <v>38</v>
      </c>
      <c r="C62" s="13">
        <v>39.377000000000002</v>
      </c>
      <c r="D62" s="13"/>
      <c r="E62" s="16" t="e">
        <f t="shared" si="12"/>
        <v>#DIV/0!</v>
      </c>
      <c r="F62" s="16">
        <v>-53.896999999999998</v>
      </c>
      <c r="G62" s="14">
        <v>0</v>
      </c>
      <c r="H62" s="13"/>
      <c r="I62" s="13" t="s">
        <v>99</v>
      </c>
      <c r="J62" s="13" t="s">
        <v>83</v>
      </c>
      <c r="K62" s="13"/>
      <c r="L62" s="13" t="e">
        <f t="shared" si="13"/>
        <v>#DIV/0!</v>
      </c>
      <c r="M62" s="13"/>
      <c r="N62" s="13"/>
      <c r="O62" s="13"/>
      <c r="P62" s="13"/>
      <c r="Q62" s="13" t="e">
        <f t="shared" si="14"/>
        <v>#DIV/0!</v>
      </c>
      <c r="R62" s="15"/>
      <c r="S62" s="15"/>
      <c r="T62" s="13"/>
      <c r="U62" s="13" t="e">
        <f t="shared" si="15"/>
        <v>#DIV/0!</v>
      </c>
      <c r="V62" s="13" t="e">
        <f t="shared" si="16"/>
        <v>#DIV/0!</v>
      </c>
      <c r="W62" s="13">
        <v>29.183599999999998</v>
      </c>
      <c r="X62" s="13">
        <v>31.096599999999999</v>
      </c>
      <c r="Y62" s="13">
        <v>28.802600000000002</v>
      </c>
      <c r="Z62" s="13">
        <v>29.346</v>
      </c>
      <c r="AA62" s="7">
        <f t="shared" si="17"/>
        <v>29.607199999999999</v>
      </c>
      <c r="AB62" s="13">
        <v>21.61</v>
      </c>
      <c r="AC62" s="13">
        <v>33.9236</v>
      </c>
      <c r="AD62" s="13">
        <v>33.9178</v>
      </c>
      <c r="AE62" s="13">
        <v>7.577</v>
      </c>
      <c r="AF62" s="13">
        <v>27.6068</v>
      </c>
      <c r="AG62" s="13">
        <v>40.276000000000003</v>
      </c>
      <c r="AH62" s="13"/>
      <c r="AI62" s="13"/>
      <c r="AJ62" s="21">
        <f t="shared" si="18"/>
        <v>0</v>
      </c>
      <c r="AK62" s="17">
        <f t="shared" si="19"/>
        <v>0</v>
      </c>
      <c r="AL62" s="21">
        <f t="shared" si="20"/>
        <v>0</v>
      </c>
      <c r="AM62" s="21">
        <f t="shared" si="21"/>
        <v>0</v>
      </c>
      <c r="AN62" s="32" t="e">
        <f t="shared" si="22"/>
        <v>#DIV/0!</v>
      </c>
      <c r="AO62" s="29"/>
      <c r="AP62" s="24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1:53" x14ac:dyDescent="0.3">
      <c r="A63" s="13" t="s">
        <v>110</v>
      </c>
      <c r="B63" s="13" t="s">
        <v>50</v>
      </c>
      <c r="C63" s="13">
        <v>21</v>
      </c>
      <c r="D63" s="13"/>
      <c r="E63" s="16" t="e">
        <f t="shared" si="12"/>
        <v>#DIV/0!</v>
      </c>
      <c r="F63" s="16">
        <v>-10</v>
      </c>
      <c r="G63" s="14">
        <v>0</v>
      </c>
      <c r="H63" s="13"/>
      <c r="I63" s="13" t="s">
        <v>99</v>
      </c>
      <c r="J63" s="13" t="s">
        <v>87</v>
      </c>
      <c r="K63" s="13"/>
      <c r="L63" s="13" t="e">
        <f t="shared" si="13"/>
        <v>#DIV/0!</v>
      </c>
      <c r="M63" s="13"/>
      <c r="N63" s="13"/>
      <c r="O63" s="13"/>
      <c r="P63" s="13"/>
      <c r="Q63" s="13" t="e">
        <f t="shared" si="14"/>
        <v>#DIV/0!</v>
      </c>
      <c r="R63" s="15"/>
      <c r="S63" s="15"/>
      <c r="T63" s="13"/>
      <c r="U63" s="13" t="e">
        <f t="shared" si="15"/>
        <v>#DIV/0!</v>
      </c>
      <c r="V63" s="13" t="e">
        <f t="shared" si="16"/>
        <v>#DIV/0!</v>
      </c>
      <c r="W63" s="13">
        <v>13.2</v>
      </c>
      <c r="X63" s="13">
        <v>13.2</v>
      </c>
      <c r="Y63" s="13">
        <v>15.2</v>
      </c>
      <c r="Z63" s="13">
        <v>10.8</v>
      </c>
      <c r="AA63" s="7">
        <f t="shared" si="17"/>
        <v>13.099999999999998</v>
      </c>
      <c r="AB63" s="13">
        <v>11.8</v>
      </c>
      <c r="AC63" s="13">
        <v>10.199999999999999</v>
      </c>
      <c r="AD63" s="13">
        <v>20.8</v>
      </c>
      <c r="AE63" s="13">
        <v>15.8</v>
      </c>
      <c r="AF63" s="13">
        <v>16.288399999999999</v>
      </c>
      <c r="AG63" s="13">
        <v>18.2</v>
      </c>
      <c r="AH63" s="13"/>
      <c r="AI63" s="13"/>
      <c r="AJ63" s="21">
        <f t="shared" si="18"/>
        <v>0</v>
      </c>
      <c r="AK63" s="17">
        <f t="shared" si="19"/>
        <v>0</v>
      </c>
      <c r="AL63" s="21">
        <f t="shared" si="20"/>
        <v>0</v>
      </c>
      <c r="AM63" s="21">
        <f t="shared" si="21"/>
        <v>0</v>
      </c>
      <c r="AN63" s="32" t="e">
        <f t="shared" si="22"/>
        <v>#DIV/0!</v>
      </c>
      <c r="AO63" s="29"/>
      <c r="AP63" s="24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x14ac:dyDescent="0.3">
      <c r="A64" s="13" t="s">
        <v>111</v>
      </c>
      <c r="B64" s="13" t="s">
        <v>38</v>
      </c>
      <c r="C64" s="13">
        <v>38.161999999999999</v>
      </c>
      <c r="D64" s="13"/>
      <c r="E64" s="16" t="e">
        <f t="shared" si="12"/>
        <v>#DIV/0!</v>
      </c>
      <c r="F64" s="16">
        <v>-51.945</v>
      </c>
      <c r="G64" s="14">
        <v>0</v>
      </c>
      <c r="H64" s="13"/>
      <c r="I64" s="13" t="s">
        <v>99</v>
      </c>
      <c r="J64" s="13" t="s">
        <v>90</v>
      </c>
      <c r="K64" s="13"/>
      <c r="L64" s="13" t="e">
        <f t="shared" si="13"/>
        <v>#DIV/0!</v>
      </c>
      <c r="M64" s="13"/>
      <c r="N64" s="13"/>
      <c r="O64" s="13"/>
      <c r="P64" s="13"/>
      <c r="Q64" s="13" t="e">
        <f t="shared" si="14"/>
        <v>#DIV/0!</v>
      </c>
      <c r="R64" s="15"/>
      <c r="S64" s="15"/>
      <c r="T64" s="13"/>
      <c r="U64" s="13" t="e">
        <f t="shared" si="15"/>
        <v>#DIV/0!</v>
      </c>
      <c r="V64" s="13" t="e">
        <f t="shared" si="16"/>
        <v>#DIV/0!</v>
      </c>
      <c r="W64" s="13">
        <v>20.048200000000001</v>
      </c>
      <c r="X64" s="13">
        <v>19.840800000000002</v>
      </c>
      <c r="Y64" s="13">
        <v>35.268999999999998</v>
      </c>
      <c r="Z64" s="13">
        <v>16.651800000000001</v>
      </c>
      <c r="AA64" s="7">
        <f t="shared" si="17"/>
        <v>22.952449999999999</v>
      </c>
      <c r="AB64" s="13">
        <v>19.2394</v>
      </c>
      <c r="AC64" s="13">
        <v>33.956000000000003</v>
      </c>
      <c r="AD64" s="13">
        <v>18.3598</v>
      </c>
      <c r="AE64" s="13">
        <v>21.383199999999999</v>
      </c>
      <c r="AF64" s="13">
        <v>24.714400000000001</v>
      </c>
      <c r="AG64" s="13">
        <v>24.263999999999999</v>
      </c>
      <c r="AH64" s="13"/>
      <c r="AI64" s="13"/>
      <c r="AJ64" s="21">
        <f t="shared" si="18"/>
        <v>0</v>
      </c>
      <c r="AK64" s="17">
        <f t="shared" si="19"/>
        <v>0</v>
      </c>
      <c r="AL64" s="21">
        <f t="shared" si="20"/>
        <v>0</v>
      </c>
      <c r="AM64" s="21">
        <f t="shared" si="21"/>
        <v>0</v>
      </c>
      <c r="AN64" s="32" t="e">
        <f t="shared" si="22"/>
        <v>#DIV/0!</v>
      </c>
      <c r="AO64" s="29"/>
      <c r="AP64" s="24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spans="1:53" x14ac:dyDescent="0.3">
      <c r="A65" s="13" t="s">
        <v>112</v>
      </c>
      <c r="B65" s="13" t="s">
        <v>50</v>
      </c>
      <c r="C65" s="13"/>
      <c r="D65" s="13"/>
      <c r="E65" s="16" t="e">
        <f t="shared" si="12"/>
        <v>#DIV/0!</v>
      </c>
      <c r="F65" s="16">
        <v>-1</v>
      </c>
      <c r="G65" s="14">
        <v>0</v>
      </c>
      <c r="H65" s="13"/>
      <c r="I65" s="13" t="s">
        <v>99</v>
      </c>
      <c r="J65" s="13" t="s">
        <v>97</v>
      </c>
      <c r="K65" s="13"/>
      <c r="L65" s="13" t="e">
        <f t="shared" si="13"/>
        <v>#DIV/0!</v>
      </c>
      <c r="M65" s="13"/>
      <c r="N65" s="13"/>
      <c r="O65" s="13"/>
      <c r="P65" s="13"/>
      <c r="Q65" s="13" t="e">
        <f t="shared" si="14"/>
        <v>#DIV/0!</v>
      </c>
      <c r="R65" s="15"/>
      <c r="S65" s="15"/>
      <c r="T65" s="13"/>
      <c r="U65" s="13" t="e">
        <f t="shared" si="15"/>
        <v>#DIV/0!</v>
      </c>
      <c r="V65" s="13" t="e">
        <f t="shared" si="16"/>
        <v>#DIV/0!</v>
      </c>
      <c r="W65" s="13">
        <v>0</v>
      </c>
      <c r="X65" s="13">
        <v>0</v>
      </c>
      <c r="Y65" s="13">
        <v>0</v>
      </c>
      <c r="Z65" s="13">
        <v>0</v>
      </c>
      <c r="AA65" s="7">
        <f t="shared" si="17"/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/>
      <c r="AI65" s="13"/>
      <c r="AJ65" s="21">
        <f t="shared" si="18"/>
        <v>0</v>
      </c>
      <c r="AK65" s="17">
        <f t="shared" si="19"/>
        <v>0</v>
      </c>
      <c r="AL65" s="21">
        <f t="shared" si="20"/>
        <v>0</v>
      </c>
      <c r="AM65" s="21">
        <f t="shared" si="21"/>
        <v>0</v>
      </c>
      <c r="AN65" s="32" t="e">
        <f t="shared" si="22"/>
        <v>#DIV/0!</v>
      </c>
      <c r="AO65" s="29"/>
      <c r="AP65" s="24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spans="1:53" x14ac:dyDescent="0.3">
      <c r="A66" s="7"/>
      <c r="B66" s="7"/>
      <c r="C66" s="7"/>
      <c r="D66" s="7"/>
      <c r="E66" s="7"/>
      <c r="F66" s="7"/>
      <c r="G66" s="8"/>
      <c r="H66" s="7"/>
      <c r="I66" s="7"/>
      <c r="J66" s="7"/>
      <c r="K66" s="7"/>
      <c r="L66" s="7"/>
      <c r="M66" s="7"/>
      <c r="N66" s="7"/>
      <c r="O66" s="7" t="s">
        <v>24</v>
      </c>
      <c r="P66" s="7" t="s">
        <v>25</v>
      </c>
      <c r="Q66" s="7" t="s">
        <v>26</v>
      </c>
      <c r="R66" s="4"/>
      <c r="S66" s="4"/>
      <c r="T66" s="7"/>
      <c r="U66" s="7"/>
      <c r="V66" s="7"/>
      <c r="W66" s="7" t="s">
        <v>27</v>
      </c>
      <c r="X66" s="7" t="s">
        <v>28</v>
      </c>
      <c r="Y66" s="7" t="s">
        <v>29</v>
      </c>
      <c r="Z66" s="7" t="s">
        <v>30</v>
      </c>
      <c r="AA66" s="7"/>
      <c r="AB66" s="7" t="s">
        <v>31</v>
      </c>
      <c r="AC66" s="7" t="s">
        <v>32</v>
      </c>
      <c r="AD66" s="7" t="s">
        <v>33</v>
      </c>
      <c r="AE66" s="7" t="s">
        <v>34</v>
      </c>
      <c r="AF66" s="7" t="s">
        <v>35</v>
      </c>
      <c r="AG66" s="7" t="s">
        <v>36</v>
      </c>
      <c r="AH66" s="7"/>
      <c r="AI66" s="7"/>
      <c r="AJ66" s="21"/>
      <c r="AK66" s="17"/>
      <c r="AL66" s="21"/>
      <c r="AM66" s="21"/>
      <c r="AN66" s="32"/>
      <c r="AO66" s="29"/>
      <c r="AP66" s="24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spans="1:53" x14ac:dyDescent="0.3">
      <c r="A67" s="7"/>
      <c r="B67" s="7"/>
      <c r="C67" s="7"/>
      <c r="D67" s="7"/>
      <c r="E67" s="3">
        <f>SUM(E68:E548)</f>
        <v>0</v>
      </c>
      <c r="F67" s="3">
        <f>SUM(F68:F548)</f>
        <v>0</v>
      </c>
      <c r="G67" s="8"/>
      <c r="H67" s="7"/>
      <c r="I67" s="7"/>
      <c r="J67" s="7"/>
      <c r="K67" s="3">
        <f t="shared" ref="K67:S67" si="23">SUM(K68:K548)</f>
        <v>0</v>
      </c>
      <c r="L67" s="3">
        <f t="shared" si="23"/>
        <v>0</v>
      </c>
      <c r="M67" s="3">
        <f t="shared" si="23"/>
        <v>0</v>
      </c>
      <c r="N67" s="3">
        <f t="shared" si="23"/>
        <v>0</v>
      </c>
      <c r="O67" s="3">
        <f t="shared" si="23"/>
        <v>0</v>
      </c>
      <c r="P67" s="3">
        <f t="shared" si="23"/>
        <v>0</v>
      </c>
      <c r="Q67" s="3">
        <f t="shared" si="23"/>
        <v>0</v>
      </c>
      <c r="R67" s="27">
        <f t="shared" si="23"/>
        <v>0</v>
      </c>
      <c r="S67" s="27">
        <f t="shared" si="23"/>
        <v>0</v>
      </c>
      <c r="T67" s="27">
        <f t="shared" ref="T67" si="24">SUM(T68:T548)</f>
        <v>0</v>
      </c>
      <c r="U67" s="27">
        <f t="shared" ref="U67" si="25">SUM(U68:U548)</f>
        <v>0</v>
      </c>
      <c r="V67" s="27">
        <f t="shared" ref="V67" si="26">SUM(V68:V548)</f>
        <v>0</v>
      </c>
      <c r="W67" s="27">
        <f t="shared" ref="W67" si="27">SUM(W68:W548)</f>
        <v>0</v>
      </c>
      <c r="X67" s="27">
        <f t="shared" ref="X67" si="28">SUM(X68:X548)</f>
        <v>0</v>
      </c>
      <c r="Y67" s="27">
        <f t="shared" ref="Y67" si="29">SUM(Y68:Y548)</f>
        <v>0</v>
      </c>
      <c r="Z67" s="27">
        <f t="shared" ref="Z67" si="30">SUM(Z68:Z548)</f>
        <v>0</v>
      </c>
      <c r="AA67" s="27">
        <f t="shared" ref="AA67" si="31">SUM(AA68:AA548)</f>
        <v>0</v>
      </c>
      <c r="AB67" s="27">
        <f t="shared" ref="AB67" si="32">SUM(AB68:AB548)</f>
        <v>0</v>
      </c>
      <c r="AC67" s="27">
        <f t="shared" ref="AC67" si="33">SUM(AC68:AC548)</f>
        <v>0</v>
      </c>
      <c r="AD67" s="27">
        <f t="shared" ref="AD67" si="34">SUM(AD68:AD548)</f>
        <v>0</v>
      </c>
      <c r="AE67" s="27">
        <f t="shared" ref="AE67" si="35">SUM(AE68:AE548)</f>
        <v>0</v>
      </c>
      <c r="AF67" s="27">
        <f t="shared" ref="AF67" si="36">SUM(AF68:AF548)</f>
        <v>0</v>
      </c>
      <c r="AG67" s="27">
        <f t="shared" ref="AG67" si="37">SUM(AG68:AG548)</f>
        <v>0</v>
      </c>
      <c r="AH67" s="27">
        <f t="shared" ref="AH67" si="38">SUM(AH68:AH548)</f>
        <v>0</v>
      </c>
      <c r="AI67" s="27">
        <f t="shared" ref="AI67" si="39">SUM(AI68:AI548)</f>
        <v>0</v>
      </c>
      <c r="AJ67" s="27">
        <f t="shared" ref="AJ67" si="40">SUM(AJ68:AJ548)</f>
        <v>0</v>
      </c>
      <c r="AK67" s="34">
        <f t="shared" ref="AK67" si="41">SUM(AK68:AK548)</f>
        <v>0</v>
      </c>
      <c r="AL67" s="27">
        <f t="shared" ref="AL67" si="42">SUM(AL68:AL548)</f>
        <v>0</v>
      </c>
      <c r="AM67" s="27">
        <f t="shared" ref="AM67" si="43">SUM(AM68:AM548)</f>
        <v>0</v>
      </c>
      <c r="AN67" s="27">
        <f t="shared" ref="AN67" si="44">SUM(AN68:AN548)</f>
        <v>0</v>
      </c>
      <c r="AO67" s="27">
        <f t="shared" ref="AO67" si="45">SUM(AO68:AO548)</f>
        <v>0</v>
      </c>
      <c r="AP67" s="24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spans="1:53" x14ac:dyDescent="0.3">
      <c r="A68" s="7"/>
      <c r="B68" s="7"/>
      <c r="C68" s="7"/>
      <c r="D68" s="7"/>
      <c r="E68" s="7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21"/>
      <c r="AK68" s="17"/>
      <c r="AL68" s="21"/>
      <c r="AM68" s="21"/>
      <c r="AN68" s="32"/>
      <c r="AO68" s="29"/>
      <c r="AP68" s="24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spans="1:53" x14ac:dyDescent="0.3">
      <c r="A69" s="7"/>
      <c r="B69" s="7"/>
      <c r="C69" s="7"/>
      <c r="D69" s="7"/>
      <c r="E69" s="7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21"/>
      <c r="AK69" s="17"/>
      <c r="AL69" s="21"/>
      <c r="AM69" s="21"/>
      <c r="AN69" s="32"/>
      <c r="AO69" s="29"/>
      <c r="AP69" s="24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spans="1:53" x14ac:dyDescent="0.3">
      <c r="A70" s="7"/>
      <c r="B70" s="7"/>
      <c r="C70" s="7"/>
      <c r="D70" s="7"/>
      <c r="E70" s="7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21"/>
      <c r="AK70" s="17"/>
      <c r="AL70" s="21"/>
      <c r="AM70" s="21"/>
      <c r="AN70" s="32"/>
      <c r="AO70" s="29"/>
      <c r="AP70" s="24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spans="1:53" x14ac:dyDescent="0.3">
      <c r="A71" s="7"/>
      <c r="B71" s="7"/>
      <c r="C71" s="7"/>
      <c r="D71" s="7"/>
      <c r="E71" s="7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21"/>
      <c r="AK71" s="17"/>
      <c r="AL71" s="21"/>
      <c r="AM71" s="21"/>
      <c r="AN71" s="32"/>
      <c r="AO71" s="29"/>
      <c r="AP71" s="24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x14ac:dyDescent="0.3">
      <c r="A72" s="7"/>
      <c r="B72" s="7"/>
      <c r="C72" s="7"/>
      <c r="D72" s="7"/>
      <c r="E72" s="7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21"/>
      <c r="AK72" s="17"/>
      <c r="AL72" s="21"/>
      <c r="AM72" s="21"/>
      <c r="AN72" s="32"/>
      <c r="AO72" s="29"/>
      <c r="AP72" s="24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x14ac:dyDescent="0.3">
      <c r="A73" s="7"/>
      <c r="B73" s="7"/>
      <c r="C73" s="7"/>
      <c r="D73" s="7"/>
      <c r="E73" s="7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21"/>
      <c r="AK73" s="17"/>
      <c r="AL73" s="21"/>
      <c r="AM73" s="21"/>
      <c r="AN73" s="32"/>
      <c r="AO73" s="29"/>
      <c r="AP73" s="24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x14ac:dyDescent="0.3">
      <c r="A74" s="7"/>
      <c r="B74" s="7"/>
      <c r="C74" s="7"/>
      <c r="D74" s="7"/>
      <c r="E74" s="7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21"/>
      <c r="AK74" s="17"/>
      <c r="AL74" s="21"/>
      <c r="AM74" s="21"/>
      <c r="AN74" s="32"/>
      <c r="AO74" s="29"/>
      <c r="AP74" s="24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x14ac:dyDescent="0.3">
      <c r="A75" s="7"/>
      <c r="B75" s="7"/>
      <c r="C75" s="7"/>
      <c r="D75" s="7"/>
      <c r="E75" s="7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21"/>
      <c r="AK75" s="17"/>
      <c r="AL75" s="21"/>
      <c r="AM75" s="21"/>
      <c r="AN75" s="32"/>
      <c r="AO75" s="29"/>
      <c r="AP75" s="24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x14ac:dyDescent="0.3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21"/>
      <c r="AK76" s="17"/>
      <c r="AL76" s="21"/>
      <c r="AM76" s="21"/>
      <c r="AN76" s="32"/>
      <c r="AO76" s="29"/>
      <c r="AP76" s="24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x14ac:dyDescent="0.3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21"/>
      <c r="AK77" s="17"/>
      <c r="AL77" s="21"/>
      <c r="AM77" s="21"/>
      <c r="AN77" s="32"/>
      <c r="AO77" s="29"/>
      <c r="AP77" s="24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x14ac:dyDescent="0.3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21"/>
      <c r="AK78" s="17"/>
      <c r="AL78" s="21"/>
      <c r="AM78" s="21"/>
      <c r="AN78" s="32"/>
      <c r="AO78" s="29"/>
      <c r="AP78" s="24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x14ac:dyDescent="0.3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21"/>
      <c r="AK79" s="17"/>
      <c r="AL79" s="21"/>
      <c r="AM79" s="21"/>
      <c r="AN79" s="32"/>
      <c r="AO79" s="29"/>
      <c r="AP79" s="24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x14ac:dyDescent="0.3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21"/>
      <c r="AK80" s="17"/>
      <c r="AL80" s="21"/>
      <c r="AM80" s="21"/>
      <c r="AN80" s="32"/>
      <c r="AO80" s="29"/>
      <c r="AP80" s="24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53" x14ac:dyDescent="0.3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21"/>
      <c r="AK81" s="17"/>
      <c r="AL81" s="21"/>
      <c r="AM81" s="21"/>
      <c r="AN81" s="32"/>
      <c r="AO81" s="29"/>
      <c r="AP81" s="24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spans="1:53" x14ac:dyDescent="0.3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21"/>
      <c r="AK82" s="17"/>
      <c r="AL82" s="21"/>
      <c r="AM82" s="21"/>
      <c r="AN82" s="32"/>
      <c r="AO82" s="29"/>
      <c r="AP82" s="24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spans="1:53" x14ac:dyDescent="0.3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21"/>
      <c r="AK83" s="17"/>
      <c r="AL83" s="21"/>
      <c r="AM83" s="21"/>
      <c r="AN83" s="32"/>
      <c r="AO83" s="29"/>
      <c r="AP83" s="24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spans="1:53" x14ac:dyDescent="0.3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21"/>
      <c r="AK84" s="17"/>
      <c r="AL84" s="21"/>
      <c r="AM84" s="21"/>
      <c r="AN84" s="32"/>
      <c r="AO84" s="29"/>
      <c r="AP84" s="24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spans="1:53" x14ac:dyDescent="0.3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21"/>
      <c r="AK85" s="17"/>
      <c r="AL85" s="21"/>
      <c r="AM85" s="21"/>
      <c r="AN85" s="32"/>
      <c r="AO85" s="29"/>
      <c r="AP85" s="24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spans="1:53" x14ac:dyDescent="0.3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21"/>
      <c r="AK86" s="17"/>
      <c r="AL86" s="21"/>
      <c r="AM86" s="21"/>
      <c r="AN86" s="32"/>
      <c r="AO86" s="29"/>
      <c r="AP86" s="24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spans="1:53" x14ac:dyDescent="0.3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21"/>
      <c r="AK87" s="17"/>
      <c r="AL87" s="21"/>
      <c r="AM87" s="21"/>
      <c r="AN87" s="32"/>
      <c r="AO87" s="29"/>
      <c r="AP87" s="24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spans="1:53" x14ac:dyDescent="0.3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21"/>
      <c r="AK88" s="17"/>
      <c r="AL88" s="21"/>
      <c r="AM88" s="21"/>
      <c r="AN88" s="32"/>
      <c r="AO88" s="29"/>
      <c r="AP88" s="24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spans="1:53" x14ac:dyDescent="0.3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21"/>
      <c r="AK89" s="17"/>
      <c r="AL89" s="21"/>
      <c r="AM89" s="21"/>
      <c r="AN89" s="32"/>
      <c r="AO89" s="29"/>
      <c r="AP89" s="24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spans="1:53" x14ac:dyDescent="0.3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21"/>
      <c r="AK90" s="17"/>
      <c r="AL90" s="21"/>
      <c r="AM90" s="21"/>
      <c r="AN90" s="32"/>
      <c r="AO90" s="29"/>
      <c r="AP90" s="24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spans="1:53" x14ac:dyDescent="0.3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21"/>
      <c r="AK91" s="17"/>
      <c r="AL91" s="21"/>
      <c r="AM91" s="21"/>
      <c r="AN91" s="32"/>
      <c r="AO91" s="29"/>
      <c r="AP91" s="24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spans="1:53" x14ac:dyDescent="0.3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21"/>
      <c r="AK92" s="17"/>
      <c r="AL92" s="21"/>
      <c r="AM92" s="21"/>
      <c r="AN92" s="32"/>
      <c r="AO92" s="29"/>
      <c r="AP92" s="24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spans="1:53" x14ac:dyDescent="0.3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21"/>
      <c r="AK93" s="17"/>
      <c r="AL93" s="21"/>
      <c r="AM93" s="21"/>
      <c r="AN93" s="32"/>
      <c r="AO93" s="29"/>
      <c r="AP93" s="24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spans="1:53" x14ac:dyDescent="0.3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21"/>
      <c r="AK94" s="17"/>
      <c r="AL94" s="21"/>
      <c r="AM94" s="21"/>
      <c r="AN94" s="32"/>
      <c r="AO94" s="29"/>
      <c r="AP94" s="24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spans="1:53" x14ac:dyDescent="0.3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21"/>
      <c r="AK95" s="17"/>
      <c r="AL95" s="21"/>
      <c r="AM95" s="21"/>
      <c r="AN95" s="32"/>
      <c r="AO95" s="29"/>
      <c r="AP95" s="24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spans="1:53" x14ac:dyDescent="0.3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21"/>
      <c r="AK96" s="17"/>
      <c r="AL96" s="21"/>
      <c r="AM96" s="21"/>
      <c r="AN96" s="32"/>
      <c r="AO96" s="29"/>
      <c r="AP96" s="24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spans="1:53" x14ac:dyDescent="0.3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21"/>
      <c r="AK97" s="17"/>
      <c r="AL97" s="21"/>
      <c r="AM97" s="21"/>
      <c r="AN97" s="32"/>
      <c r="AO97" s="29"/>
      <c r="AP97" s="24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spans="1:53" x14ac:dyDescent="0.3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21"/>
      <c r="AK98" s="17"/>
      <c r="AL98" s="21"/>
      <c r="AM98" s="21"/>
      <c r="AN98" s="32"/>
      <c r="AO98" s="29"/>
      <c r="AP98" s="24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x14ac:dyDescent="0.3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21"/>
      <c r="AK99" s="17"/>
      <c r="AL99" s="21"/>
      <c r="AM99" s="21"/>
      <c r="AN99" s="32"/>
      <c r="AO99" s="29"/>
      <c r="AP99" s="24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spans="1:53" x14ac:dyDescent="0.3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21"/>
      <c r="AK100" s="17"/>
      <c r="AL100" s="21"/>
      <c r="AM100" s="21"/>
      <c r="AN100" s="32"/>
      <c r="AO100" s="29"/>
      <c r="AP100" s="24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spans="1:53" x14ac:dyDescent="0.3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21"/>
      <c r="AK101" s="17"/>
      <c r="AL101" s="21"/>
      <c r="AM101" s="21"/>
      <c r="AN101" s="32"/>
      <c r="AO101" s="29"/>
      <c r="AP101" s="24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spans="1:53" x14ac:dyDescent="0.3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21"/>
      <c r="AK102" s="17"/>
      <c r="AL102" s="21"/>
      <c r="AM102" s="21"/>
      <c r="AN102" s="32"/>
      <c r="AO102" s="29"/>
      <c r="AP102" s="24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spans="1:53" x14ac:dyDescent="0.3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21"/>
      <c r="AK103" s="17"/>
      <c r="AL103" s="21"/>
      <c r="AM103" s="21"/>
      <c r="AN103" s="32"/>
      <c r="AO103" s="29"/>
      <c r="AP103" s="24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spans="1:53" x14ac:dyDescent="0.3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21"/>
      <c r="AK104" s="17"/>
      <c r="AL104" s="21"/>
      <c r="AM104" s="21"/>
      <c r="AN104" s="32"/>
      <c r="AO104" s="29"/>
      <c r="AP104" s="24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spans="1:53" x14ac:dyDescent="0.3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21"/>
      <c r="AK105" s="17"/>
      <c r="AL105" s="21"/>
      <c r="AM105" s="21"/>
      <c r="AN105" s="32"/>
      <c r="AO105" s="29"/>
      <c r="AP105" s="24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spans="1:53" x14ac:dyDescent="0.3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21"/>
      <c r="AK106" s="17"/>
      <c r="AL106" s="21"/>
      <c r="AM106" s="21"/>
      <c r="AN106" s="32"/>
      <c r="AO106" s="29"/>
      <c r="AP106" s="24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spans="1:53" x14ac:dyDescent="0.3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21"/>
      <c r="AK107" s="17"/>
      <c r="AL107" s="21"/>
      <c r="AM107" s="21"/>
      <c r="AN107" s="32"/>
      <c r="AO107" s="29"/>
      <c r="AP107" s="24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spans="1:53" x14ac:dyDescent="0.3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21"/>
      <c r="AK108" s="17"/>
      <c r="AL108" s="21"/>
      <c r="AM108" s="21"/>
      <c r="AN108" s="32"/>
      <c r="AO108" s="29"/>
      <c r="AP108" s="24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spans="1:53" x14ac:dyDescent="0.3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21"/>
      <c r="AK109" s="17"/>
      <c r="AL109" s="21"/>
      <c r="AM109" s="21"/>
      <c r="AN109" s="32"/>
      <c r="AO109" s="29"/>
      <c r="AP109" s="24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spans="1:53" x14ac:dyDescent="0.3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21"/>
      <c r="AK110" s="17"/>
      <c r="AL110" s="21"/>
      <c r="AM110" s="21"/>
      <c r="AN110" s="32"/>
      <c r="AO110" s="29"/>
      <c r="AP110" s="24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spans="1:53" x14ac:dyDescent="0.3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21"/>
      <c r="AK111" s="17"/>
      <c r="AL111" s="21"/>
      <c r="AM111" s="21"/>
      <c r="AN111" s="32"/>
      <c r="AO111" s="29"/>
      <c r="AP111" s="24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spans="1:53" x14ac:dyDescent="0.3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21"/>
      <c r="AK112" s="17"/>
      <c r="AL112" s="21"/>
      <c r="AM112" s="21"/>
      <c r="AN112" s="32"/>
      <c r="AO112" s="29"/>
      <c r="AP112" s="24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spans="1:53" x14ac:dyDescent="0.3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21"/>
      <c r="AK113" s="17"/>
      <c r="AL113" s="21"/>
      <c r="AM113" s="21"/>
      <c r="AN113" s="32"/>
      <c r="AO113" s="29"/>
      <c r="AP113" s="24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spans="1:53" x14ac:dyDescent="0.3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21"/>
      <c r="AK114" s="17"/>
      <c r="AL114" s="21"/>
      <c r="AM114" s="21"/>
      <c r="AN114" s="32"/>
      <c r="AO114" s="29"/>
      <c r="AP114" s="24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spans="1:53" x14ac:dyDescent="0.3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21"/>
      <c r="AK115" s="17"/>
      <c r="AL115" s="21"/>
      <c r="AM115" s="21"/>
      <c r="AN115" s="32"/>
      <c r="AO115" s="29"/>
      <c r="AP115" s="24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spans="1:53" x14ac:dyDescent="0.3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21"/>
      <c r="AK116" s="17"/>
      <c r="AL116" s="21"/>
      <c r="AM116" s="21"/>
      <c r="AN116" s="32"/>
      <c r="AO116" s="29"/>
      <c r="AP116" s="24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spans="1:53" x14ac:dyDescent="0.3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21"/>
      <c r="AK117" s="17"/>
      <c r="AL117" s="21"/>
      <c r="AM117" s="21"/>
      <c r="AN117" s="32"/>
      <c r="AO117" s="29"/>
      <c r="AP117" s="24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spans="1:53" x14ac:dyDescent="0.3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21"/>
      <c r="AK118" s="17"/>
      <c r="AL118" s="21"/>
      <c r="AM118" s="21"/>
      <c r="AN118" s="32"/>
      <c r="AO118" s="29"/>
      <c r="AP118" s="24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spans="1:53" x14ac:dyDescent="0.3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21"/>
      <c r="AK119" s="17"/>
      <c r="AL119" s="21"/>
      <c r="AM119" s="21"/>
      <c r="AN119" s="32"/>
      <c r="AO119" s="29"/>
      <c r="AP119" s="24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spans="1:53" x14ac:dyDescent="0.3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21"/>
      <c r="AK120" s="17"/>
      <c r="AL120" s="21"/>
      <c r="AM120" s="21"/>
      <c r="AN120" s="32"/>
      <c r="AO120" s="29"/>
      <c r="AP120" s="24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spans="1:53" x14ac:dyDescent="0.3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21"/>
      <c r="AK121" s="17"/>
      <c r="AL121" s="21"/>
      <c r="AM121" s="21"/>
      <c r="AN121" s="32"/>
      <c r="AO121" s="29"/>
      <c r="AP121" s="24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spans="1:53" x14ac:dyDescent="0.3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21"/>
      <c r="AK122" s="17"/>
      <c r="AL122" s="21"/>
      <c r="AM122" s="21"/>
      <c r="AN122" s="32"/>
      <c r="AO122" s="29"/>
      <c r="AP122" s="24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spans="1:53" x14ac:dyDescent="0.3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21"/>
      <c r="AK123" s="17"/>
      <c r="AL123" s="21"/>
      <c r="AM123" s="21"/>
      <c r="AN123" s="32"/>
      <c r="AO123" s="29"/>
      <c r="AP123" s="24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spans="1:53" x14ac:dyDescent="0.3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21"/>
      <c r="AK124" s="17"/>
      <c r="AL124" s="21"/>
      <c r="AM124" s="21"/>
      <c r="AN124" s="32"/>
      <c r="AO124" s="29"/>
      <c r="AP124" s="24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spans="1:53" x14ac:dyDescent="0.3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21"/>
      <c r="AK125" s="17"/>
      <c r="AL125" s="21"/>
      <c r="AM125" s="21"/>
      <c r="AN125" s="32"/>
      <c r="AO125" s="29"/>
      <c r="AP125" s="24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spans="1:53" x14ac:dyDescent="0.3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21"/>
      <c r="AK126" s="17"/>
      <c r="AL126" s="21"/>
      <c r="AM126" s="21"/>
      <c r="AN126" s="32"/>
      <c r="AO126" s="29"/>
      <c r="AP126" s="24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spans="1:53" x14ac:dyDescent="0.3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21"/>
      <c r="AK127" s="17"/>
      <c r="AL127" s="21"/>
      <c r="AM127" s="21"/>
      <c r="AN127" s="32"/>
      <c r="AO127" s="29"/>
      <c r="AP127" s="24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spans="1:53" x14ac:dyDescent="0.3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21"/>
      <c r="AK128" s="17"/>
      <c r="AL128" s="21"/>
      <c r="AM128" s="21"/>
      <c r="AN128" s="32"/>
      <c r="AO128" s="29"/>
      <c r="AP128" s="24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spans="1:53" x14ac:dyDescent="0.3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21"/>
      <c r="AK129" s="17"/>
      <c r="AL129" s="21"/>
      <c r="AM129" s="21"/>
      <c r="AN129" s="32"/>
      <c r="AO129" s="29"/>
      <c r="AP129" s="24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spans="1:53" x14ac:dyDescent="0.3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21"/>
      <c r="AK130" s="17"/>
      <c r="AL130" s="21"/>
      <c r="AM130" s="21"/>
      <c r="AN130" s="32"/>
      <c r="AO130" s="29"/>
      <c r="AP130" s="24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1:53" x14ac:dyDescent="0.3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21"/>
      <c r="AK131" s="17"/>
      <c r="AL131" s="21"/>
      <c r="AM131" s="21"/>
      <c r="AN131" s="32"/>
      <c r="AO131" s="29"/>
      <c r="AP131" s="24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spans="1:53" x14ac:dyDescent="0.3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21"/>
      <c r="AK132" s="17"/>
      <c r="AL132" s="21"/>
      <c r="AM132" s="21"/>
      <c r="AN132" s="32"/>
      <c r="AO132" s="29"/>
      <c r="AP132" s="24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spans="1:53" x14ac:dyDescent="0.3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21"/>
      <c r="AK133" s="17"/>
      <c r="AL133" s="21"/>
      <c r="AM133" s="21"/>
      <c r="AN133" s="32"/>
      <c r="AO133" s="29"/>
      <c r="AP133" s="24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spans="1:53" x14ac:dyDescent="0.3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21"/>
      <c r="AK134" s="17"/>
      <c r="AL134" s="21"/>
      <c r="AM134" s="21"/>
      <c r="AN134" s="32"/>
      <c r="AO134" s="29"/>
      <c r="AP134" s="24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spans="1:53" x14ac:dyDescent="0.3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21"/>
      <c r="AK135" s="17"/>
      <c r="AL135" s="21"/>
      <c r="AM135" s="21"/>
      <c r="AN135" s="32"/>
      <c r="AO135" s="29"/>
      <c r="AP135" s="24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spans="1:53" x14ac:dyDescent="0.3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21"/>
      <c r="AK136" s="17"/>
      <c r="AL136" s="21"/>
      <c r="AM136" s="21"/>
      <c r="AN136" s="32"/>
      <c r="AO136" s="29"/>
      <c r="AP136" s="24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spans="1:53" x14ac:dyDescent="0.3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21"/>
      <c r="AK137" s="17"/>
      <c r="AL137" s="21"/>
      <c r="AM137" s="21"/>
      <c r="AN137" s="32"/>
      <c r="AO137" s="29"/>
      <c r="AP137" s="24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spans="1:53" x14ac:dyDescent="0.3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21"/>
      <c r="AK138" s="17"/>
      <c r="AL138" s="21"/>
      <c r="AM138" s="21"/>
      <c r="AN138" s="32"/>
      <c r="AO138" s="29"/>
      <c r="AP138" s="24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spans="1:53" x14ac:dyDescent="0.3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21"/>
      <c r="AK139" s="17"/>
      <c r="AL139" s="21"/>
      <c r="AM139" s="21"/>
      <c r="AN139" s="32"/>
      <c r="AO139" s="29"/>
      <c r="AP139" s="24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spans="1:53" x14ac:dyDescent="0.3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21"/>
      <c r="AK140" s="17"/>
      <c r="AL140" s="21"/>
      <c r="AM140" s="21"/>
      <c r="AN140" s="32"/>
      <c r="AO140" s="29"/>
      <c r="AP140" s="24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spans="1:53" x14ac:dyDescent="0.3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21"/>
      <c r="AK141" s="17"/>
      <c r="AL141" s="21"/>
      <c r="AM141" s="21"/>
      <c r="AN141" s="32"/>
      <c r="AO141" s="29"/>
      <c r="AP141" s="24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spans="1:53" x14ac:dyDescent="0.3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21"/>
      <c r="AK142" s="17"/>
      <c r="AL142" s="21"/>
      <c r="AM142" s="21"/>
      <c r="AN142" s="32"/>
      <c r="AO142" s="29"/>
      <c r="AP142" s="24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spans="1:53" x14ac:dyDescent="0.3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21"/>
      <c r="AK143" s="17"/>
      <c r="AL143" s="21"/>
      <c r="AM143" s="21"/>
      <c r="AN143" s="32"/>
      <c r="AO143" s="29"/>
      <c r="AP143" s="24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spans="1:53" x14ac:dyDescent="0.3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21"/>
      <c r="AK144" s="17"/>
      <c r="AL144" s="21"/>
      <c r="AM144" s="21"/>
      <c r="AN144" s="32"/>
      <c r="AO144" s="29"/>
      <c r="AP144" s="24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spans="1:53" x14ac:dyDescent="0.3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21"/>
      <c r="AK145" s="17"/>
      <c r="AL145" s="21"/>
      <c r="AM145" s="21"/>
      <c r="AN145" s="32"/>
      <c r="AO145" s="29"/>
      <c r="AP145" s="24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spans="1:53" x14ac:dyDescent="0.3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21"/>
      <c r="AK146" s="17"/>
      <c r="AL146" s="21"/>
      <c r="AM146" s="21"/>
      <c r="AN146" s="32"/>
      <c r="AO146" s="29"/>
      <c r="AP146" s="24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spans="1:53" x14ac:dyDescent="0.3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21"/>
      <c r="AK147" s="17"/>
      <c r="AL147" s="21"/>
      <c r="AM147" s="21"/>
      <c r="AN147" s="32"/>
      <c r="AO147" s="29"/>
      <c r="AP147" s="24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spans="1:53" x14ac:dyDescent="0.3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21"/>
      <c r="AK148" s="17"/>
      <c r="AL148" s="21"/>
      <c r="AM148" s="21"/>
      <c r="AN148" s="32"/>
      <c r="AO148" s="29"/>
      <c r="AP148" s="24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spans="1:53" x14ac:dyDescent="0.3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21"/>
      <c r="AK149" s="17"/>
      <c r="AL149" s="21"/>
      <c r="AM149" s="21"/>
      <c r="AN149" s="32"/>
      <c r="AO149" s="29"/>
      <c r="AP149" s="24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spans="1:53" x14ac:dyDescent="0.3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21"/>
      <c r="AK150" s="17"/>
      <c r="AL150" s="21"/>
      <c r="AM150" s="21"/>
      <c r="AN150" s="32"/>
      <c r="AO150" s="29"/>
      <c r="AP150" s="24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1:53" x14ac:dyDescent="0.3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21"/>
      <c r="AK151" s="17"/>
      <c r="AL151" s="21"/>
      <c r="AM151" s="21"/>
      <c r="AN151" s="32"/>
      <c r="AO151" s="29"/>
      <c r="AP151" s="24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spans="1:53" x14ac:dyDescent="0.3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21"/>
      <c r="AK152" s="17"/>
      <c r="AL152" s="21"/>
      <c r="AM152" s="21"/>
      <c r="AN152" s="32"/>
      <c r="AO152" s="29"/>
      <c r="AP152" s="24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spans="1:53" x14ac:dyDescent="0.3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21"/>
      <c r="AK153" s="17"/>
      <c r="AL153" s="21"/>
      <c r="AM153" s="21"/>
      <c r="AN153" s="32"/>
      <c r="AO153" s="29"/>
      <c r="AP153" s="24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spans="1:53" x14ac:dyDescent="0.3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21"/>
      <c r="AK154" s="17"/>
      <c r="AL154" s="21"/>
      <c r="AM154" s="21"/>
      <c r="AN154" s="32"/>
      <c r="AO154" s="29"/>
      <c r="AP154" s="24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spans="1:53" x14ac:dyDescent="0.3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21"/>
      <c r="AK155" s="17"/>
      <c r="AL155" s="21"/>
      <c r="AM155" s="21"/>
      <c r="AN155" s="32"/>
      <c r="AO155" s="29"/>
      <c r="AP155" s="24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spans="1:53" x14ac:dyDescent="0.3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21"/>
      <c r="AK156" s="17"/>
      <c r="AL156" s="21"/>
      <c r="AM156" s="21"/>
      <c r="AN156" s="32"/>
      <c r="AO156" s="29"/>
      <c r="AP156" s="24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spans="1:53" x14ac:dyDescent="0.3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21"/>
      <c r="AK157" s="17"/>
      <c r="AL157" s="21"/>
      <c r="AM157" s="21"/>
      <c r="AN157" s="32"/>
      <c r="AO157" s="29"/>
      <c r="AP157" s="24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spans="1:53" x14ac:dyDescent="0.3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21"/>
      <c r="AK158" s="17"/>
      <c r="AL158" s="21"/>
      <c r="AM158" s="21"/>
      <c r="AN158" s="32"/>
      <c r="AO158" s="29"/>
      <c r="AP158" s="24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spans="1:53" x14ac:dyDescent="0.3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21"/>
      <c r="AK159" s="17"/>
      <c r="AL159" s="21"/>
      <c r="AM159" s="21"/>
      <c r="AN159" s="32"/>
      <c r="AO159" s="29"/>
      <c r="AP159" s="24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spans="1:53" x14ac:dyDescent="0.3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21"/>
      <c r="AK160" s="17"/>
      <c r="AL160" s="21"/>
      <c r="AM160" s="21"/>
      <c r="AN160" s="32"/>
      <c r="AO160" s="29"/>
      <c r="AP160" s="24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spans="1:53" x14ac:dyDescent="0.3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21"/>
      <c r="AK161" s="17"/>
      <c r="AL161" s="21"/>
      <c r="AM161" s="21"/>
      <c r="AN161" s="32"/>
      <c r="AO161" s="29"/>
      <c r="AP161" s="24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spans="1:53" x14ac:dyDescent="0.3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21"/>
      <c r="AK162" s="17"/>
      <c r="AL162" s="21"/>
      <c r="AM162" s="21"/>
      <c r="AN162" s="32"/>
      <c r="AO162" s="29"/>
      <c r="AP162" s="24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spans="1:53" x14ac:dyDescent="0.3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21"/>
      <c r="AK163" s="17"/>
      <c r="AL163" s="21"/>
      <c r="AM163" s="21"/>
      <c r="AN163" s="32"/>
      <c r="AO163" s="29"/>
      <c r="AP163" s="24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spans="1:53" x14ac:dyDescent="0.3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21"/>
      <c r="AK164" s="17"/>
      <c r="AL164" s="21"/>
      <c r="AM164" s="21"/>
      <c r="AN164" s="32"/>
      <c r="AO164" s="29"/>
      <c r="AP164" s="24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spans="1:53" x14ac:dyDescent="0.3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21"/>
      <c r="AK165" s="17"/>
      <c r="AL165" s="21"/>
      <c r="AM165" s="21"/>
      <c r="AN165" s="32"/>
      <c r="AO165" s="29"/>
      <c r="AP165" s="24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spans="1:53" x14ac:dyDescent="0.3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21"/>
      <c r="AK166" s="17"/>
      <c r="AL166" s="21"/>
      <c r="AM166" s="21"/>
      <c r="AN166" s="32"/>
      <c r="AO166" s="29"/>
      <c r="AP166" s="24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spans="1:53" x14ac:dyDescent="0.3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21"/>
      <c r="AK167" s="17"/>
      <c r="AL167" s="21"/>
      <c r="AM167" s="21"/>
      <c r="AN167" s="32"/>
      <c r="AO167" s="29"/>
      <c r="AP167" s="24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spans="1:53" x14ac:dyDescent="0.3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21"/>
      <c r="AK168" s="17"/>
      <c r="AL168" s="21"/>
      <c r="AM168" s="21"/>
      <c r="AN168" s="32"/>
      <c r="AO168" s="29"/>
      <c r="AP168" s="24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spans="1:53" x14ac:dyDescent="0.3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21"/>
      <c r="AK169" s="17"/>
      <c r="AL169" s="21"/>
      <c r="AM169" s="21"/>
      <c r="AN169" s="32"/>
      <c r="AO169" s="29"/>
      <c r="AP169" s="24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spans="1:53" x14ac:dyDescent="0.3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21"/>
      <c r="AK170" s="17"/>
      <c r="AL170" s="21"/>
      <c r="AM170" s="21"/>
      <c r="AN170" s="32"/>
      <c r="AO170" s="29"/>
      <c r="AP170" s="24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spans="1:53" x14ac:dyDescent="0.3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21"/>
      <c r="AK171" s="17"/>
      <c r="AL171" s="21"/>
      <c r="AM171" s="21"/>
      <c r="AN171" s="32"/>
      <c r="AO171" s="29"/>
      <c r="AP171" s="24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spans="1:53" x14ac:dyDescent="0.3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21"/>
      <c r="AK172" s="17"/>
      <c r="AL172" s="21"/>
      <c r="AM172" s="21"/>
      <c r="AN172" s="32"/>
      <c r="AO172" s="29"/>
      <c r="AP172" s="24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spans="1:53" x14ac:dyDescent="0.3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21"/>
      <c r="AK173" s="17"/>
      <c r="AL173" s="21"/>
      <c r="AM173" s="21"/>
      <c r="AN173" s="32"/>
      <c r="AO173" s="29"/>
      <c r="AP173" s="24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spans="1:53" x14ac:dyDescent="0.3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21"/>
      <c r="AK174" s="17"/>
      <c r="AL174" s="21"/>
      <c r="AM174" s="21"/>
      <c r="AN174" s="32"/>
      <c r="AO174" s="29"/>
      <c r="AP174" s="24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spans="1:53" x14ac:dyDescent="0.3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21"/>
      <c r="AK175" s="17"/>
      <c r="AL175" s="21"/>
      <c r="AM175" s="21"/>
      <c r="AN175" s="32"/>
      <c r="AO175" s="29"/>
      <c r="AP175" s="24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spans="1:53" x14ac:dyDescent="0.3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21"/>
      <c r="AK176" s="17"/>
      <c r="AL176" s="21"/>
      <c r="AM176" s="21"/>
      <c r="AN176" s="32"/>
      <c r="AO176" s="29"/>
      <c r="AP176" s="24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spans="1:53" x14ac:dyDescent="0.3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21"/>
      <c r="AK177" s="17"/>
      <c r="AL177" s="21"/>
      <c r="AM177" s="21"/>
      <c r="AN177" s="32"/>
      <c r="AO177" s="29"/>
      <c r="AP177" s="24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spans="1:53" x14ac:dyDescent="0.3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21"/>
      <c r="AK178" s="17"/>
      <c r="AL178" s="21"/>
      <c r="AM178" s="21"/>
      <c r="AN178" s="32"/>
      <c r="AO178" s="29"/>
      <c r="AP178" s="24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spans="1:53" x14ac:dyDescent="0.3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21"/>
      <c r="AK179" s="17"/>
      <c r="AL179" s="21"/>
      <c r="AM179" s="21"/>
      <c r="AN179" s="32"/>
      <c r="AO179" s="29"/>
      <c r="AP179" s="24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spans="1:53" x14ac:dyDescent="0.3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21"/>
      <c r="AK180" s="17"/>
      <c r="AL180" s="21"/>
      <c r="AM180" s="21"/>
      <c r="AN180" s="32"/>
      <c r="AO180" s="29"/>
      <c r="AP180" s="24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spans="1:53" x14ac:dyDescent="0.3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21"/>
      <c r="AK181" s="17"/>
      <c r="AL181" s="21"/>
      <c r="AM181" s="21"/>
      <c r="AN181" s="32"/>
      <c r="AO181" s="29"/>
      <c r="AP181" s="24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spans="1:53" x14ac:dyDescent="0.3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21"/>
      <c r="AK182" s="17"/>
      <c r="AL182" s="21"/>
      <c r="AM182" s="21"/>
      <c r="AN182" s="32"/>
      <c r="AO182" s="29"/>
      <c r="AP182" s="24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spans="1:53" x14ac:dyDescent="0.3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21"/>
      <c r="AK183" s="17"/>
      <c r="AL183" s="21"/>
      <c r="AM183" s="21"/>
      <c r="AN183" s="32"/>
      <c r="AO183" s="29"/>
      <c r="AP183" s="24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spans="1:53" x14ac:dyDescent="0.3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21"/>
      <c r="AK184" s="17"/>
      <c r="AL184" s="21"/>
      <c r="AM184" s="21"/>
      <c r="AN184" s="32"/>
      <c r="AO184" s="29"/>
      <c r="AP184" s="24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spans="1:53" x14ac:dyDescent="0.3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21"/>
      <c r="AK185" s="17"/>
      <c r="AL185" s="21"/>
      <c r="AM185" s="21"/>
      <c r="AN185" s="32"/>
      <c r="AO185" s="29"/>
      <c r="AP185" s="24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spans="1:53" x14ac:dyDescent="0.3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21"/>
      <c r="AK186" s="17"/>
      <c r="AL186" s="21"/>
      <c r="AM186" s="21"/>
      <c r="AN186" s="32"/>
      <c r="AO186" s="29"/>
      <c r="AP186" s="24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spans="1:53" x14ac:dyDescent="0.3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21"/>
      <c r="AK187" s="17"/>
      <c r="AL187" s="21"/>
      <c r="AM187" s="21"/>
      <c r="AN187" s="32"/>
      <c r="AO187" s="29"/>
      <c r="AP187" s="24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spans="1:53" x14ac:dyDescent="0.3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21"/>
      <c r="AK188" s="17"/>
      <c r="AL188" s="21"/>
      <c r="AM188" s="21"/>
      <c r="AN188" s="32"/>
      <c r="AO188" s="29"/>
      <c r="AP188" s="24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spans="1:53" x14ac:dyDescent="0.3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21"/>
      <c r="AK189" s="17"/>
      <c r="AL189" s="21"/>
      <c r="AM189" s="21"/>
      <c r="AN189" s="32"/>
      <c r="AO189" s="29"/>
      <c r="AP189" s="24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spans="1:53" x14ac:dyDescent="0.3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21"/>
      <c r="AK190" s="17"/>
      <c r="AL190" s="21"/>
      <c r="AM190" s="21"/>
      <c r="AN190" s="32"/>
      <c r="AO190" s="29"/>
      <c r="AP190" s="24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spans="1:53" x14ac:dyDescent="0.3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21"/>
      <c r="AK191" s="17"/>
      <c r="AL191" s="21"/>
      <c r="AM191" s="21"/>
      <c r="AN191" s="32"/>
      <c r="AO191" s="29"/>
      <c r="AP191" s="24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spans="1:53" x14ac:dyDescent="0.3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21"/>
      <c r="AK192" s="17"/>
      <c r="AL192" s="21"/>
      <c r="AM192" s="21"/>
      <c r="AN192" s="32"/>
      <c r="AO192" s="29"/>
      <c r="AP192" s="24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spans="1:53" x14ac:dyDescent="0.3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21"/>
      <c r="AK193" s="17"/>
      <c r="AL193" s="21"/>
      <c r="AM193" s="21"/>
      <c r="AN193" s="32"/>
      <c r="AO193" s="29"/>
      <c r="AP193" s="24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spans="1:53" x14ac:dyDescent="0.3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21"/>
      <c r="AK194" s="17"/>
      <c r="AL194" s="21"/>
      <c r="AM194" s="21"/>
      <c r="AN194" s="32"/>
      <c r="AO194" s="29"/>
      <c r="AP194" s="24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spans="1:53" x14ac:dyDescent="0.3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21"/>
      <c r="AK195" s="17"/>
      <c r="AL195" s="21"/>
      <c r="AM195" s="21"/>
      <c r="AN195" s="32"/>
      <c r="AO195" s="29"/>
      <c r="AP195" s="24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spans="1:53" x14ac:dyDescent="0.3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21"/>
      <c r="AK196" s="17"/>
      <c r="AL196" s="21"/>
      <c r="AM196" s="21"/>
      <c r="AN196" s="32"/>
      <c r="AO196" s="29"/>
      <c r="AP196" s="24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spans="1:53" x14ac:dyDescent="0.3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21"/>
      <c r="AK197" s="17"/>
      <c r="AL197" s="21"/>
      <c r="AM197" s="21"/>
      <c r="AN197" s="32"/>
      <c r="AO197" s="29"/>
      <c r="AP197" s="24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spans="1:53" x14ac:dyDescent="0.3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21"/>
      <c r="AK198" s="17"/>
      <c r="AL198" s="21"/>
      <c r="AM198" s="21"/>
      <c r="AN198" s="32"/>
      <c r="AO198" s="29"/>
      <c r="AP198" s="24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spans="1:53" x14ac:dyDescent="0.3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21"/>
      <c r="AK199" s="17"/>
      <c r="AL199" s="21"/>
      <c r="AM199" s="21"/>
      <c r="AN199" s="32"/>
      <c r="AO199" s="29"/>
      <c r="AP199" s="24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spans="1:53" x14ac:dyDescent="0.3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21"/>
      <c r="AK200" s="17"/>
      <c r="AL200" s="21"/>
      <c r="AM200" s="21"/>
      <c r="AN200" s="32"/>
      <c r="AO200" s="29"/>
      <c r="AP200" s="24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spans="1:53" x14ac:dyDescent="0.3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21"/>
      <c r="AK201" s="17"/>
      <c r="AL201" s="21"/>
      <c r="AM201" s="21"/>
      <c r="AN201" s="32"/>
      <c r="AO201" s="29"/>
      <c r="AP201" s="24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spans="1:53" x14ac:dyDescent="0.3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21"/>
      <c r="AK202" s="17"/>
      <c r="AL202" s="21"/>
      <c r="AM202" s="21"/>
      <c r="AN202" s="32"/>
      <c r="AO202" s="29"/>
      <c r="AP202" s="24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spans="1:53" x14ac:dyDescent="0.3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21"/>
      <c r="AK203" s="17"/>
      <c r="AL203" s="21"/>
      <c r="AM203" s="21"/>
      <c r="AN203" s="32"/>
      <c r="AO203" s="29"/>
      <c r="AP203" s="24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spans="1:53" x14ac:dyDescent="0.3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21"/>
      <c r="AK204" s="17"/>
      <c r="AL204" s="21"/>
      <c r="AM204" s="21"/>
      <c r="AN204" s="32"/>
      <c r="AO204" s="29"/>
      <c r="AP204" s="24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spans="1:53" x14ac:dyDescent="0.3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21"/>
      <c r="AK205" s="17"/>
      <c r="AL205" s="21"/>
      <c r="AM205" s="21"/>
      <c r="AN205" s="32"/>
      <c r="AO205" s="29"/>
      <c r="AP205" s="24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spans="1:53" x14ac:dyDescent="0.3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21"/>
      <c r="AK206" s="17"/>
      <c r="AL206" s="21"/>
      <c r="AM206" s="21"/>
      <c r="AN206" s="32"/>
      <c r="AO206" s="29"/>
      <c r="AP206" s="24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spans="1:53" x14ac:dyDescent="0.3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21"/>
      <c r="AK207" s="17"/>
      <c r="AL207" s="21"/>
      <c r="AM207" s="21"/>
      <c r="AN207" s="32"/>
      <c r="AO207" s="29"/>
      <c r="AP207" s="24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spans="1:53" x14ac:dyDescent="0.3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21"/>
      <c r="AK208" s="17"/>
      <c r="AL208" s="21"/>
      <c r="AM208" s="21"/>
      <c r="AN208" s="32"/>
      <c r="AO208" s="29"/>
      <c r="AP208" s="24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spans="1:53" x14ac:dyDescent="0.3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21"/>
      <c r="AK209" s="17"/>
      <c r="AL209" s="21"/>
      <c r="AM209" s="21"/>
      <c r="AN209" s="32"/>
      <c r="AO209" s="29"/>
      <c r="AP209" s="24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spans="1:53" x14ac:dyDescent="0.3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21"/>
      <c r="AK210" s="17"/>
      <c r="AL210" s="21"/>
      <c r="AM210" s="21"/>
      <c r="AN210" s="32"/>
      <c r="AO210" s="29"/>
      <c r="AP210" s="24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spans="1:53" x14ac:dyDescent="0.3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21"/>
      <c r="AK211" s="17"/>
      <c r="AL211" s="21"/>
      <c r="AM211" s="21"/>
      <c r="AN211" s="32"/>
      <c r="AO211" s="29"/>
      <c r="AP211" s="24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spans="1:53" x14ac:dyDescent="0.3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21"/>
      <c r="AK212" s="17"/>
      <c r="AL212" s="21"/>
      <c r="AM212" s="21"/>
      <c r="AN212" s="32"/>
      <c r="AO212" s="29"/>
      <c r="AP212" s="24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spans="1:53" x14ac:dyDescent="0.3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21"/>
      <c r="AK213" s="17"/>
      <c r="AL213" s="21"/>
      <c r="AM213" s="21"/>
      <c r="AN213" s="32"/>
      <c r="AO213" s="29"/>
      <c r="AP213" s="24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spans="1:53" x14ac:dyDescent="0.3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21"/>
      <c r="AK214" s="17"/>
      <c r="AL214" s="21"/>
      <c r="AM214" s="21"/>
      <c r="AN214" s="32"/>
      <c r="AO214" s="29"/>
      <c r="AP214" s="24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spans="1:53" x14ac:dyDescent="0.3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21"/>
      <c r="AK215" s="17"/>
      <c r="AL215" s="21"/>
      <c r="AM215" s="21"/>
      <c r="AN215" s="32"/>
      <c r="AO215" s="29"/>
      <c r="AP215" s="24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spans="1:53" x14ac:dyDescent="0.3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21"/>
      <c r="AK216" s="17"/>
      <c r="AL216" s="21"/>
      <c r="AM216" s="21"/>
      <c r="AN216" s="32"/>
      <c r="AO216" s="29"/>
      <c r="AP216" s="24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spans="1:53" x14ac:dyDescent="0.3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21"/>
      <c r="AK217" s="17"/>
      <c r="AL217" s="21"/>
      <c r="AM217" s="21"/>
      <c r="AN217" s="32"/>
      <c r="AO217" s="29"/>
      <c r="AP217" s="24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spans="1:53" x14ac:dyDescent="0.3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21"/>
      <c r="AK218" s="17"/>
      <c r="AL218" s="21"/>
      <c r="AM218" s="21"/>
      <c r="AN218" s="32"/>
      <c r="AO218" s="29"/>
      <c r="AP218" s="24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spans="1:53" x14ac:dyDescent="0.3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21"/>
      <c r="AK219" s="17"/>
      <c r="AL219" s="21"/>
      <c r="AM219" s="21"/>
      <c r="AN219" s="32"/>
      <c r="AO219" s="29"/>
      <c r="AP219" s="24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spans="1:53" x14ac:dyDescent="0.3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21"/>
      <c r="AK220" s="17"/>
      <c r="AL220" s="21"/>
      <c r="AM220" s="21"/>
      <c r="AN220" s="32"/>
      <c r="AO220" s="29"/>
      <c r="AP220" s="24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spans="1:53" x14ac:dyDescent="0.3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21"/>
      <c r="AK221" s="17"/>
      <c r="AL221" s="21"/>
      <c r="AM221" s="21"/>
      <c r="AN221" s="32"/>
      <c r="AO221" s="29"/>
      <c r="AP221" s="24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spans="1:53" x14ac:dyDescent="0.3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21"/>
      <c r="AK222" s="17"/>
      <c r="AL222" s="21"/>
      <c r="AM222" s="21"/>
      <c r="AN222" s="32"/>
      <c r="AO222" s="29"/>
      <c r="AP222" s="24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spans="1:53" x14ac:dyDescent="0.3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21"/>
      <c r="AK223" s="17"/>
      <c r="AL223" s="21"/>
      <c r="AM223" s="21"/>
      <c r="AN223" s="32"/>
      <c r="AO223" s="29"/>
      <c r="AP223" s="24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spans="1:53" x14ac:dyDescent="0.3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21"/>
      <c r="AK224" s="17"/>
      <c r="AL224" s="21"/>
      <c r="AM224" s="21"/>
      <c r="AN224" s="32"/>
      <c r="AO224" s="29"/>
      <c r="AP224" s="24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spans="1:53" x14ac:dyDescent="0.3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21"/>
      <c r="AK225" s="17"/>
      <c r="AL225" s="21"/>
      <c r="AM225" s="21"/>
      <c r="AN225" s="32"/>
      <c r="AO225" s="29"/>
      <c r="AP225" s="24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spans="1:53" x14ac:dyDescent="0.3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21"/>
      <c r="AK226" s="17"/>
      <c r="AL226" s="21"/>
      <c r="AM226" s="21"/>
      <c r="AN226" s="32"/>
      <c r="AO226" s="29"/>
      <c r="AP226" s="24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spans="1:53" x14ac:dyDescent="0.3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21"/>
      <c r="AK227" s="17"/>
      <c r="AL227" s="21"/>
      <c r="AM227" s="21"/>
      <c r="AN227" s="32"/>
      <c r="AO227" s="29"/>
      <c r="AP227" s="24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spans="1:53" x14ac:dyDescent="0.3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21"/>
      <c r="AK228" s="17"/>
      <c r="AL228" s="21"/>
      <c r="AM228" s="21"/>
      <c r="AN228" s="32"/>
      <c r="AO228" s="29"/>
      <c r="AP228" s="24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spans="1:53" x14ac:dyDescent="0.3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21"/>
      <c r="AK229" s="17"/>
      <c r="AL229" s="21"/>
      <c r="AM229" s="21"/>
      <c r="AN229" s="32"/>
      <c r="AO229" s="29"/>
      <c r="AP229" s="24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spans="1:53" x14ac:dyDescent="0.3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21"/>
      <c r="AK230" s="17"/>
      <c r="AL230" s="21"/>
      <c r="AM230" s="21"/>
      <c r="AN230" s="32"/>
      <c r="AO230" s="29"/>
      <c r="AP230" s="24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spans="1:53" x14ac:dyDescent="0.3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21"/>
      <c r="AK231" s="17"/>
      <c r="AL231" s="21"/>
      <c r="AM231" s="21"/>
      <c r="AN231" s="32"/>
      <c r="AO231" s="29"/>
      <c r="AP231" s="24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spans="1:53" x14ac:dyDescent="0.3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21"/>
      <c r="AK232" s="17"/>
      <c r="AL232" s="21"/>
      <c r="AM232" s="21"/>
      <c r="AN232" s="32"/>
      <c r="AO232" s="29"/>
      <c r="AP232" s="24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spans="1:53" x14ac:dyDescent="0.3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21"/>
      <c r="AK233" s="17"/>
      <c r="AL233" s="21"/>
      <c r="AM233" s="21"/>
      <c r="AN233" s="32"/>
      <c r="AO233" s="29"/>
      <c r="AP233" s="24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spans="1:53" x14ac:dyDescent="0.3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21"/>
      <c r="AK234" s="17"/>
      <c r="AL234" s="21"/>
      <c r="AM234" s="21"/>
      <c r="AN234" s="32"/>
      <c r="AO234" s="29"/>
      <c r="AP234" s="24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spans="1:53" x14ac:dyDescent="0.3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21"/>
      <c r="AK235" s="17"/>
      <c r="AL235" s="21"/>
      <c r="AM235" s="21"/>
      <c r="AN235" s="32"/>
      <c r="AO235" s="29"/>
      <c r="AP235" s="24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spans="1:53" x14ac:dyDescent="0.3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21"/>
      <c r="AK236" s="17"/>
      <c r="AL236" s="21"/>
      <c r="AM236" s="21"/>
      <c r="AN236" s="32"/>
      <c r="AO236" s="29"/>
      <c r="AP236" s="24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spans="1:53" x14ac:dyDescent="0.3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21"/>
      <c r="AK237" s="17"/>
      <c r="AL237" s="21"/>
      <c r="AM237" s="21"/>
      <c r="AN237" s="32"/>
      <c r="AO237" s="29"/>
      <c r="AP237" s="24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spans="1:53" x14ac:dyDescent="0.3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21"/>
      <c r="AK238" s="17"/>
      <c r="AL238" s="21"/>
      <c r="AM238" s="21"/>
      <c r="AN238" s="32"/>
      <c r="AO238" s="29"/>
      <c r="AP238" s="24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spans="1:53" x14ac:dyDescent="0.3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21"/>
      <c r="AK239" s="17"/>
      <c r="AL239" s="21"/>
      <c r="AM239" s="21"/>
      <c r="AN239" s="32"/>
      <c r="AO239" s="29"/>
      <c r="AP239" s="24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spans="1:53" x14ac:dyDescent="0.3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21"/>
      <c r="AK240" s="17"/>
      <c r="AL240" s="21"/>
      <c r="AM240" s="21"/>
      <c r="AN240" s="32"/>
      <c r="AO240" s="29"/>
      <c r="AP240" s="24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spans="1:53" x14ac:dyDescent="0.3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21"/>
      <c r="AK241" s="17"/>
      <c r="AL241" s="21"/>
      <c r="AM241" s="21"/>
      <c r="AN241" s="32"/>
      <c r="AO241" s="29"/>
      <c r="AP241" s="24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spans="1:53" x14ac:dyDescent="0.3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21"/>
      <c r="AK242" s="17"/>
      <c r="AL242" s="21"/>
      <c r="AM242" s="21"/>
      <c r="AN242" s="32"/>
      <c r="AO242" s="29"/>
      <c r="AP242" s="24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spans="1:53" x14ac:dyDescent="0.3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21"/>
      <c r="AK243" s="17"/>
      <c r="AL243" s="21"/>
      <c r="AM243" s="21"/>
      <c r="AN243" s="32"/>
      <c r="AO243" s="29"/>
      <c r="AP243" s="24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spans="1:53" x14ac:dyDescent="0.3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21"/>
      <c r="AK244" s="17"/>
      <c r="AL244" s="21"/>
      <c r="AM244" s="21"/>
      <c r="AN244" s="32"/>
      <c r="AO244" s="29"/>
      <c r="AP244" s="24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spans="1:53" x14ac:dyDescent="0.3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21"/>
      <c r="AK245" s="17"/>
      <c r="AL245" s="21"/>
      <c r="AM245" s="21"/>
      <c r="AN245" s="32"/>
      <c r="AO245" s="29"/>
      <c r="AP245" s="24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spans="1:53" x14ac:dyDescent="0.3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21"/>
      <c r="AK246" s="17"/>
      <c r="AL246" s="21"/>
      <c r="AM246" s="21"/>
      <c r="AN246" s="32"/>
      <c r="AO246" s="29"/>
      <c r="AP246" s="24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spans="1:53" x14ac:dyDescent="0.3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21"/>
      <c r="AK247" s="17"/>
      <c r="AL247" s="21"/>
      <c r="AM247" s="21"/>
      <c r="AN247" s="32"/>
      <c r="AO247" s="29"/>
      <c r="AP247" s="24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spans="1:53" x14ac:dyDescent="0.3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21"/>
      <c r="AK248" s="17"/>
      <c r="AL248" s="21"/>
      <c r="AM248" s="21"/>
      <c r="AN248" s="32"/>
      <c r="AO248" s="29"/>
      <c r="AP248" s="24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spans="1:53" x14ac:dyDescent="0.3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21"/>
      <c r="AK249" s="17"/>
      <c r="AL249" s="21"/>
      <c r="AM249" s="21"/>
      <c r="AN249" s="32"/>
      <c r="AO249" s="29"/>
      <c r="AP249" s="24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spans="1:53" x14ac:dyDescent="0.3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21"/>
      <c r="AK250" s="17"/>
      <c r="AL250" s="21"/>
      <c r="AM250" s="21"/>
      <c r="AN250" s="32"/>
      <c r="AO250" s="29"/>
      <c r="AP250" s="24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spans="1:53" x14ac:dyDescent="0.3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21"/>
      <c r="AK251" s="17"/>
      <c r="AL251" s="21"/>
      <c r="AM251" s="21"/>
      <c r="AN251" s="32"/>
      <c r="AO251" s="29"/>
      <c r="AP251" s="24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spans="1:53" x14ac:dyDescent="0.3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21"/>
      <c r="AK252" s="17"/>
      <c r="AL252" s="21"/>
      <c r="AM252" s="21"/>
      <c r="AN252" s="32"/>
      <c r="AO252" s="29"/>
      <c r="AP252" s="24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spans="1:53" x14ac:dyDescent="0.3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21"/>
      <c r="AK253" s="17"/>
      <c r="AL253" s="21"/>
      <c r="AM253" s="21"/>
      <c r="AN253" s="32"/>
      <c r="AO253" s="29"/>
      <c r="AP253" s="24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spans="1:53" x14ac:dyDescent="0.3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21"/>
      <c r="AK254" s="17"/>
      <c r="AL254" s="21"/>
      <c r="AM254" s="21"/>
      <c r="AN254" s="32"/>
      <c r="AO254" s="29"/>
      <c r="AP254" s="24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spans="1:53" x14ac:dyDescent="0.3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21"/>
      <c r="AK255" s="17"/>
      <c r="AL255" s="21"/>
      <c r="AM255" s="21"/>
      <c r="AN255" s="32"/>
      <c r="AO255" s="29"/>
      <c r="AP255" s="24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spans="1:53" x14ac:dyDescent="0.3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21"/>
      <c r="AK256" s="17"/>
      <c r="AL256" s="21"/>
      <c r="AM256" s="21"/>
      <c r="AN256" s="32"/>
      <c r="AO256" s="29"/>
      <c r="AP256" s="24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spans="1:53" x14ac:dyDescent="0.3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21"/>
      <c r="AK257" s="17"/>
      <c r="AL257" s="21"/>
      <c r="AM257" s="21"/>
      <c r="AN257" s="32"/>
      <c r="AO257" s="29"/>
      <c r="AP257" s="24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spans="1:53" x14ac:dyDescent="0.3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21"/>
      <c r="AK258" s="17"/>
      <c r="AL258" s="21"/>
      <c r="AM258" s="21"/>
      <c r="AN258" s="32"/>
      <c r="AO258" s="29"/>
      <c r="AP258" s="24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53" x14ac:dyDescent="0.3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21"/>
      <c r="AK259" s="17"/>
      <c r="AL259" s="21"/>
      <c r="AM259" s="21"/>
      <c r="AN259" s="32"/>
      <c r="AO259" s="29"/>
      <c r="AP259" s="24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spans="1:53" x14ac:dyDescent="0.3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21"/>
      <c r="AK260" s="17"/>
      <c r="AL260" s="21"/>
      <c r="AM260" s="21"/>
      <c r="AN260" s="32"/>
      <c r="AO260" s="29"/>
      <c r="AP260" s="24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spans="1:53" x14ac:dyDescent="0.3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21"/>
      <c r="AK261" s="17"/>
      <c r="AL261" s="21"/>
      <c r="AM261" s="21"/>
      <c r="AN261" s="32"/>
      <c r="AO261" s="29"/>
      <c r="AP261" s="24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spans="1:53" x14ac:dyDescent="0.3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21"/>
      <c r="AK262" s="17"/>
      <c r="AL262" s="21"/>
      <c r="AM262" s="21"/>
      <c r="AN262" s="32"/>
      <c r="AO262" s="29"/>
      <c r="AP262" s="24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spans="1:53" x14ac:dyDescent="0.3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21"/>
      <c r="AK263" s="17"/>
      <c r="AL263" s="21"/>
      <c r="AM263" s="21"/>
      <c r="AN263" s="32"/>
      <c r="AO263" s="29"/>
      <c r="AP263" s="24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spans="1:53" x14ac:dyDescent="0.3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21"/>
      <c r="AK264" s="17"/>
      <c r="AL264" s="21"/>
      <c r="AM264" s="21"/>
      <c r="AN264" s="32"/>
      <c r="AO264" s="29"/>
      <c r="AP264" s="24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spans="1:53" x14ac:dyDescent="0.3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21"/>
      <c r="AK265" s="17"/>
      <c r="AL265" s="21"/>
      <c r="AM265" s="21"/>
      <c r="AN265" s="32"/>
      <c r="AO265" s="29"/>
      <c r="AP265" s="24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spans="1:53" x14ac:dyDescent="0.3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21"/>
      <c r="AK266" s="17"/>
      <c r="AL266" s="21"/>
      <c r="AM266" s="21"/>
      <c r="AN266" s="32"/>
      <c r="AO266" s="29"/>
      <c r="AP266" s="24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spans="1:53" x14ac:dyDescent="0.3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21"/>
      <c r="AK267" s="17"/>
      <c r="AL267" s="21"/>
      <c r="AM267" s="21"/>
      <c r="AN267" s="32"/>
      <c r="AO267" s="29"/>
      <c r="AP267" s="24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spans="1:53" x14ac:dyDescent="0.3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21"/>
      <c r="AK268" s="17"/>
      <c r="AL268" s="21"/>
      <c r="AM268" s="21"/>
      <c r="AN268" s="32"/>
      <c r="AO268" s="29"/>
      <c r="AP268" s="24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spans="1:53" x14ac:dyDescent="0.3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21"/>
      <c r="AK269" s="17"/>
      <c r="AL269" s="21"/>
      <c r="AM269" s="21"/>
      <c r="AN269" s="32"/>
      <c r="AO269" s="29"/>
      <c r="AP269" s="24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spans="1:53" x14ac:dyDescent="0.3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21"/>
      <c r="AK270" s="17"/>
      <c r="AL270" s="21"/>
      <c r="AM270" s="21"/>
      <c r="AN270" s="32"/>
      <c r="AO270" s="29"/>
      <c r="AP270" s="24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spans="1:53" x14ac:dyDescent="0.3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21"/>
      <c r="AK271" s="17"/>
      <c r="AL271" s="21"/>
      <c r="AM271" s="21"/>
      <c r="AN271" s="32"/>
      <c r="AO271" s="29"/>
      <c r="AP271" s="24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spans="1:53" x14ac:dyDescent="0.3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21"/>
      <c r="AK272" s="17"/>
      <c r="AL272" s="21"/>
      <c r="AM272" s="21"/>
      <c r="AN272" s="32"/>
      <c r="AO272" s="29"/>
      <c r="AP272" s="24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spans="1:53" x14ac:dyDescent="0.3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21"/>
      <c r="AK273" s="17"/>
      <c r="AL273" s="21"/>
      <c r="AM273" s="21"/>
      <c r="AN273" s="32"/>
      <c r="AO273" s="29"/>
      <c r="AP273" s="24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spans="1:53" x14ac:dyDescent="0.3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21"/>
      <c r="AK274" s="17"/>
      <c r="AL274" s="21"/>
      <c r="AM274" s="21"/>
      <c r="AN274" s="32"/>
      <c r="AO274" s="29"/>
      <c r="AP274" s="24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spans="1:53" x14ac:dyDescent="0.3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21"/>
      <c r="AK275" s="17"/>
      <c r="AL275" s="21"/>
      <c r="AM275" s="21"/>
      <c r="AN275" s="32"/>
      <c r="AO275" s="29"/>
      <c r="AP275" s="24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spans="1:53" x14ac:dyDescent="0.3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21"/>
      <c r="AK276" s="17"/>
      <c r="AL276" s="21"/>
      <c r="AM276" s="21"/>
      <c r="AN276" s="32"/>
      <c r="AO276" s="29"/>
      <c r="AP276" s="24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spans="1:53" x14ac:dyDescent="0.3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21"/>
      <c r="AK277" s="17"/>
      <c r="AL277" s="21"/>
      <c r="AM277" s="21"/>
      <c r="AN277" s="32"/>
      <c r="AO277" s="29"/>
      <c r="AP277" s="24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spans="1:53" x14ac:dyDescent="0.3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21"/>
      <c r="AK278" s="17"/>
      <c r="AL278" s="21"/>
      <c r="AM278" s="21"/>
      <c r="AN278" s="32"/>
      <c r="AO278" s="29"/>
      <c r="AP278" s="24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spans="1:53" x14ac:dyDescent="0.3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21"/>
      <c r="AK279" s="17"/>
      <c r="AL279" s="21"/>
      <c r="AM279" s="21"/>
      <c r="AN279" s="32"/>
      <c r="AO279" s="29"/>
      <c r="AP279" s="24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spans="1:53" x14ac:dyDescent="0.3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21"/>
      <c r="AK280" s="17"/>
      <c r="AL280" s="21"/>
      <c r="AM280" s="21"/>
      <c r="AN280" s="32"/>
      <c r="AO280" s="29"/>
      <c r="AP280" s="24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spans="1:53" x14ac:dyDescent="0.3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21"/>
      <c r="AK281" s="17"/>
      <c r="AL281" s="21"/>
      <c r="AM281" s="21"/>
      <c r="AN281" s="32"/>
      <c r="AO281" s="29"/>
      <c r="AP281" s="24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spans="1:53" x14ac:dyDescent="0.3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21"/>
      <c r="AK282" s="17"/>
      <c r="AL282" s="21"/>
      <c r="AM282" s="21"/>
      <c r="AN282" s="32"/>
      <c r="AO282" s="29"/>
      <c r="AP282" s="24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spans="1:53" x14ac:dyDescent="0.3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21"/>
      <c r="AK283" s="17"/>
      <c r="AL283" s="21"/>
      <c r="AM283" s="21"/>
      <c r="AN283" s="32"/>
      <c r="AO283" s="29"/>
      <c r="AP283" s="24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spans="1:53" x14ac:dyDescent="0.3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21"/>
      <c r="AK284" s="17"/>
      <c r="AL284" s="21"/>
      <c r="AM284" s="21"/>
      <c r="AN284" s="32"/>
      <c r="AO284" s="29"/>
      <c r="AP284" s="24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spans="1:53" x14ac:dyDescent="0.3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21"/>
      <c r="AK285" s="17"/>
      <c r="AL285" s="21"/>
      <c r="AM285" s="21"/>
      <c r="AN285" s="32"/>
      <c r="AO285" s="29"/>
      <c r="AP285" s="24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spans="1:53" x14ac:dyDescent="0.3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21"/>
      <c r="AK286" s="17"/>
      <c r="AL286" s="21"/>
      <c r="AM286" s="21"/>
      <c r="AN286" s="32"/>
      <c r="AO286" s="29"/>
      <c r="AP286" s="24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spans="1:53" x14ac:dyDescent="0.3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21"/>
      <c r="AK287" s="17"/>
      <c r="AL287" s="21"/>
      <c r="AM287" s="21"/>
      <c r="AN287" s="32"/>
      <c r="AO287" s="29"/>
      <c r="AP287" s="24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spans="1:53" x14ac:dyDescent="0.3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21"/>
      <c r="AK288" s="17"/>
      <c r="AL288" s="21"/>
      <c r="AM288" s="21"/>
      <c r="AN288" s="32"/>
      <c r="AO288" s="29"/>
      <c r="AP288" s="24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spans="1:53" x14ac:dyDescent="0.3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21"/>
      <c r="AK289" s="17"/>
      <c r="AL289" s="21"/>
      <c r="AM289" s="21"/>
      <c r="AN289" s="32"/>
      <c r="AO289" s="29"/>
      <c r="AP289" s="24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</row>
    <row r="290" spans="1:53" x14ac:dyDescent="0.3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21"/>
      <c r="AK290" s="17"/>
      <c r="AL290" s="21"/>
      <c r="AM290" s="21"/>
      <c r="AN290" s="32"/>
      <c r="AO290" s="29"/>
      <c r="AP290" s="24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</row>
    <row r="291" spans="1:53" x14ac:dyDescent="0.3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21"/>
      <c r="AK291" s="17"/>
      <c r="AL291" s="21"/>
      <c r="AM291" s="21"/>
      <c r="AN291" s="32"/>
      <c r="AO291" s="29"/>
      <c r="AP291" s="24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</row>
    <row r="292" spans="1:53" x14ac:dyDescent="0.3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21"/>
      <c r="AK292" s="17"/>
      <c r="AL292" s="21"/>
      <c r="AM292" s="21"/>
      <c r="AN292" s="32"/>
      <c r="AO292" s="29"/>
      <c r="AP292" s="24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</row>
    <row r="293" spans="1:53" x14ac:dyDescent="0.3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21"/>
      <c r="AK293" s="17"/>
      <c r="AL293" s="21"/>
      <c r="AM293" s="21"/>
      <c r="AN293" s="32"/>
      <c r="AO293" s="29"/>
      <c r="AP293" s="24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</row>
    <row r="294" spans="1:53" x14ac:dyDescent="0.3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21"/>
      <c r="AK294" s="17"/>
      <c r="AL294" s="21"/>
      <c r="AM294" s="21"/>
      <c r="AN294" s="32"/>
      <c r="AO294" s="29"/>
      <c r="AP294" s="24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</row>
    <row r="295" spans="1:53" x14ac:dyDescent="0.3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21"/>
      <c r="AK295" s="17"/>
      <c r="AL295" s="21"/>
      <c r="AM295" s="21"/>
      <c r="AN295" s="32"/>
      <c r="AO295" s="29"/>
      <c r="AP295" s="24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</row>
    <row r="296" spans="1:53" x14ac:dyDescent="0.3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21"/>
      <c r="AK296" s="17"/>
      <c r="AL296" s="21"/>
      <c r="AM296" s="21"/>
      <c r="AN296" s="32"/>
      <c r="AO296" s="29"/>
      <c r="AP296" s="24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</row>
    <row r="297" spans="1:53" x14ac:dyDescent="0.3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21"/>
      <c r="AK297" s="17"/>
      <c r="AL297" s="21"/>
      <c r="AM297" s="21"/>
      <c r="AN297" s="32"/>
      <c r="AO297" s="29"/>
      <c r="AP297" s="24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</row>
    <row r="298" spans="1:53" x14ac:dyDescent="0.3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21"/>
      <c r="AK298" s="17"/>
      <c r="AL298" s="21"/>
      <c r="AM298" s="21"/>
      <c r="AN298" s="32"/>
      <c r="AO298" s="29"/>
      <c r="AP298" s="24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</row>
    <row r="299" spans="1:53" x14ac:dyDescent="0.3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21"/>
      <c r="AK299" s="17"/>
      <c r="AL299" s="21"/>
      <c r="AM299" s="21"/>
      <c r="AN299" s="32"/>
      <c r="AO299" s="29"/>
      <c r="AP299" s="24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</row>
    <row r="300" spans="1:53" x14ac:dyDescent="0.3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21"/>
      <c r="AK300" s="17"/>
      <c r="AL300" s="21"/>
      <c r="AM300" s="21"/>
      <c r="AN300" s="32"/>
      <c r="AO300" s="29"/>
      <c r="AP300" s="24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</row>
    <row r="301" spans="1:53" x14ac:dyDescent="0.3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21"/>
      <c r="AK301" s="17"/>
      <c r="AL301" s="21"/>
      <c r="AM301" s="21"/>
      <c r="AN301" s="32"/>
      <c r="AO301" s="29"/>
      <c r="AP301" s="24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</row>
    <row r="302" spans="1:53" x14ac:dyDescent="0.3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21"/>
      <c r="AK302" s="17"/>
      <c r="AL302" s="21"/>
      <c r="AM302" s="21"/>
      <c r="AN302" s="32"/>
      <c r="AO302" s="29"/>
      <c r="AP302" s="24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</row>
    <row r="303" spans="1:53" x14ac:dyDescent="0.3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21"/>
      <c r="AK303" s="17"/>
      <c r="AL303" s="21"/>
      <c r="AM303" s="21"/>
      <c r="AN303" s="32"/>
      <c r="AO303" s="29"/>
      <c r="AP303" s="24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</row>
    <row r="304" spans="1:53" x14ac:dyDescent="0.3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21"/>
      <c r="AK304" s="17"/>
      <c r="AL304" s="21"/>
      <c r="AM304" s="21"/>
      <c r="AN304" s="32"/>
      <c r="AO304" s="29"/>
      <c r="AP304" s="24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</row>
    <row r="305" spans="1:53" x14ac:dyDescent="0.3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21"/>
      <c r="AK305" s="17"/>
      <c r="AL305" s="21"/>
      <c r="AM305" s="21"/>
      <c r="AN305" s="32"/>
      <c r="AO305" s="29"/>
      <c r="AP305" s="24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</row>
    <row r="306" spans="1:53" x14ac:dyDescent="0.3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21"/>
      <c r="AK306" s="17"/>
      <c r="AL306" s="21"/>
      <c r="AM306" s="21"/>
      <c r="AN306" s="32"/>
      <c r="AO306" s="29"/>
      <c r="AP306" s="24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</row>
    <row r="307" spans="1:53" x14ac:dyDescent="0.3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21"/>
      <c r="AK307" s="17"/>
      <c r="AL307" s="21"/>
      <c r="AM307" s="21"/>
      <c r="AN307" s="32"/>
      <c r="AO307" s="29"/>
      <c r="AP307" s="24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</row>
    <row r="308" spans="1:53" x14ac:dyDescent="0.3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21"/>
      <c r="AK308" s="17"/>
      <c r="AL308" s="21"/>
      <c r="AM308" s="21"/>
      <c r="AN308" s="32"/>
      <c r="AO308" s="29"/>
      <c r="AP308" s="24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</row>
    <row r="309" spans="1:53" x14ac:dyDescent="0.3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21"/>
      <c r="AK309" s="17"/>
      <c r="AL309" s="21"/>
      <c r="AM309" s="21"/>
      <c r="AN309" s="32"/>
      <c r="AO309" s="29"/>
      <c r="AP309" s="24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</row>
    <row r="310" spans="1:53" x14ac:dyDescent="0.3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21"/>
      <c r="AK310" s="17"/>
      <c r="AL310" s="21"/>
      <c r="AM310" s="21"/>
      <c r="AN310" s="32"/>
      <c r="AO310" s="29"/>
      <c r="AP310" s="24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</row>
    <row r="311" spans="1:53" x14ac:dyDescent="0.3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21"/>
      <c r="AK311" s="17"/>
      <c r="AL311" s="21"/>
      <c r="AM311" s="21"/>
      <c r="AN311" s="32"/>
      <c r="AO311" s="29"/>
      <c r="AP311" s="24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</row>
    <row r="312" spans="1:53" x14ac:dyDescent="0.3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21"/>
      <c r="AK312" s="17"/>
      <c r="AL312" s="21"/>
      <c r="AM312" s="21"/>
      <c r="AN312" s="32"/>
      <c r="AO312" s="29"/>
      <c r="AP312" s="24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</row>
    <row r="313" spans="1:53" x14ac:dyDescent="0.3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21"/>
      <c r="AK313" s="17"/>
      <c r="AL313" s="21"/>
      <c r="AM313" s="21"/>
      <c r="AN313" s="32"/>
      <c r="AO313" s="29"/>
      <c r="AP313" s="24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</row>
    <row r="314" spans="1:53" x14ac:dyDescent="0.3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21"/>
      <c r="AK314" s="17"/>
      <c r="AL314" s="21"/>
      <c r="AM314" s="21"/>
      <c r="AN314" s="32"/>
      <c r="AO314" s="29"/>
      <c r="AP314" s="24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</row>
    <row r="315" spans="1:53" x14ac:dyDescent="0.3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21"/>
      <c r="AK315" s="17"/>
      <c r="AL315" s="21"/>
      <c r="AM315" s="21"/>
      <c r="AN315" s="32"/>
      <c r="AO315" s="29"/>
      <c r="AP315" s="24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</row>
    <row r="316" spans="1:53" x14ac:dyDescent="0.3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21"/>
      <c r="AK316" s="17"/>
      <c r="AL316" s="21"/>
      <c r="AM316" s="21"/>
      <c r="AN316" s="32"/>
      <c r="AO316" s="29"/>
      <c r="AP316" s="24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</row>
    <row r="317" spans="1:53" x14ac:dyDescent="0.3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21"/>
      <c r="AK317" s="17"/>
      <c r="AL317" s="21"/>
      <c r="AM317" s="21"/>
      <c r="AN317" s="32"/>
      <c r="AO317" s="29"/>
      <c r="AP317" s="24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</row>
    <row r="318" spans="1:53" x14ac:dyDescent="0.3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21"/>
      <c r="AK318" s="17"/>
      <c r="AL318" s="21"/>
      <c r="AM318" s="21"/>
      <c r="AN318" s="32"/>
      <c r="AO318" s="29"/>
      <c r="AP318" s="24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</row>
    <row r="319" spans="1:53" x14ac:dyDescent="0.3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21"/>
      <c r="AK319" s="17"/>
      <c r="AL319" s="21"/>
      <c r="AM319" s="21"/>
      <c r="AN319" s="32"/>
      <c r="AO319" s="29"/>
      <c r="AP319" s="24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</row>
    <row r="320" spans="1:53" x14ac:dyDescent="0.3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21"/>
      <c r="AK320" s="17"/>
      <c r="AL320" s="21"/>
      <c r="AM320" s="21"/>
      <c r="AN320" s="32"/>
      <c r="AO320" s="29"/>
      <c r="AP320" s="24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</row>
    <row r="321" spans="1:53" x14ac:dyDescent="0.3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21"/>
      <c r="AK321" s="17"/>
      <c r="AL321" s="21"/>
      <c r="AM321" s="21"/>
      <c r="AN321" s="32"/>
      <c r="AO321" s="29"/>
      <c r="AP321" s="24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</row>
    <row r="322" spans="1:53" x14ac:dyDescent="0.3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21"/>
      <c r="AK322" s="17"/>
      <c r="AL322" s="21"/>
      <c r="AM322" s="21"/>
      <c r="AN322" s="32"/>
      <c r="AO322" s="29"/>
      <c r="AP322" s="24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</row>
    <row r="323" spans="1:53" x14ac:dyDescent="0.3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21"/>
      <c r="AK323" s="17"/>
      <c r="AL323" s="21"/>
      <c r="AM323" s="21"/>
      <c r="AN323" s="32"/>
      <c r="AO323" s="29"/>
      <c r="AP323" s="24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</row>
    <row r="324" spans="1:53" x14ac:dyDescent="0.3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21"/>
      <c r="AK324" s="17"/>
      <c r="AL324" s="21"/>
      <c r="AM324" s="21"/>
      <c r="AN324" s="32"/>
      <c r="AO324" s="29"/>
      <c r="AP324" s="24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</row>
    <row r="325" spans="1:53" x14ac:dyDescent="0.3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21"/>
      <c r="AK325" s="17"/>
      <c r="AL325" s="21"/>
      <c r="AM325" s="21"/>
      <c r="AN325" s="32"/>
      <c r="AO325" s="29"/>
      <c r="AP325" s="24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</row>
    <row r="326" spans="1:53" x14ac:dyDescent="0.3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21"/>
      <c r="AK326" s="17"/>
      <c r="AL326" s="21"/>
      <c r="AM326" s="21"/>
      <c r="AN326" s="32"/>
      <c r="AO326" s="29"/>
      <c r="AP326" s="24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</row>
    <row r="327" spans="1:53" x14ac:dyDescent="0.3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21"/>
      <c r="AK327" s="17"/>
      <c r="AL327" s="21"/>
      <c r="AM327" s="21"/>
      <c r="AN327" s="32"/>
      <c r="AO327" s="29"/>
      <c r="AP327" s="24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</row>
    <row r="328" spans="1:53" x14ac:dyDescent="0.3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21"/>
      <c r="AK328" s="17"/>
      <c r="AL328" s="21"/>
      <c r="AM328" s="21"/>
      <c r="AN328" s="32"/>
      <c r="AO328" s="29"/>
      <c r="AP328" s="24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</row>
    <row r="329" spans="1:53" x14ac:dyDescent="0.3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21"/>
      <c r="AK329" s="17"/>
      <c r="AL329" s="21"/>
      <c r="AM329" s="21"/>
      <c r="AN329" s="32"/>
      <c r="AO329" s="29"/>
      <c r="AP329" s="24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</row>
    <row r="330" spans="1:53" x14ac:dyDescent="0.3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21"/>
      <c r="AK330" s="17"/>
      <c r="AL330" s="21"/>
      <c r="AM330" s="21"/>
      <c r="AN330" s="32"/>
      <c r="AO330" s="29"/>
      <c r="AP330" s="24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</row>
    <row r="331" spans="1:53" x14ac:dyDescent="0.3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21"/>
      <c r="AK331" s="17"/>
      <c r="AL331" s="21"/>
      <c r="AM331" s="21"/>
      <c r="AN331" s="32"/>
      <c r="AO331" s="29"/>
      <c r="AP331" s="24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</row>
    <row r="332" spans="1:53" x14ac:dyDescent="0.3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21"/>
      <c r="AK332" s="17"/>
      <c r="AL332" s="21"/>
      <c r="AM332" s="21"/>
      <c r="AN332" s="32"/>
      <c r="AO332" s="29"/>
      <c r="AP332" s="24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</row>
    <row r="333" spans="1:53" x14ac:dyDescent="0.3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21"/>
      <c r="AK333" s="17"/>
      <c r="AL333" s="21"/>
      <c r="AM333" s="21"/>
      <c r="AN333" s="32"/>
      <c r="AO333" s="29"/>
      <c r="AP333" s="24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</row>
    <row r="334" spans="1:53" x14ac:dyDescent="0.3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21"/>
      <c r="AK334" s="17"/>
      <c r="AL334" s="21"/>
      <c r="AM334" s="21"/>
      <c r="AN334" s="32"/>
      <c r="AO334" s="29"/>
      <c r="AP334" s="24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</row>
    <row r="335" spans="1:53" x14ac:dyDescent="0.3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21"/>
      <c r="AK335" s="17"/>
      <c r="AL335" s="21"/>
      <c r="AM335" s="21"/>
      <c r="AN335" s="32"/>
      <c r="AO335" s="29"/>
      <c r="AP335" s="24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</row>
    <row r="336" spans="1:53" x14ac:dyDescent="0.3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21"/>
      <c r="AK336" s="17"/>
      <c r="AL336" s="21"/>
      <c r="AM336" s="21"/>
      <c r="AN336" s="32"/>
      <c r="AO336" s="29"/>
      <c r="AP336" s="24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</row>
    <row r="337" spans="1:53" x14ac:dyDescent="0.3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21"/>
      <c r="AK337" s="17"/>
      <c r="AL337" s="21"/>
      <c r="AM337" s="21"/>
      <c r="AN337" s="32"/>
      <c r="AO337" s="29"/>
      <c r="AP337" s="24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</row>
    <row r="338" spans="1:53" x14ac:dyDescent="0.3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21"/>
      <c r="AK338" s="17"/>
      <c r="AL338" s="21"/>
      <c r="AM338" s="21"/>
      <c r="AN338" s="32"/>
      <c r="AO338" s="29"/>
      <c r="AP338" s="24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</row>
    <row r="339" spans="1:53" x14ac:dyDescent="0.3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21"/>
      <c r="AK339" s="17"/>
      <c r="AL339" s="21"/>
      <c r="AM339" s="21"/>
      <c r="AN339" s="32"/>
      <c r="AO339" s="29"/>
      <c r="AP339" s="24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</row>
    <row r="340" spans="1:53" x14ac:dyDescent="0.3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21"/>
      <c r="AK340" s="17"/>
      <c r="AL340" s="21"/>
      <c r="AM340" s="21"/>
      <c r="AN340" s="32"/>
      <c r="AO340" s="29"/>
      <c r="AP340" s="24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</row>
    <row r="341" spans="1:53" x14ac:dyDescent="0.3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21"/>
      <c r="AK341" s="17"/>
      <c r="AL341" s="21"/>
      <c r="AM341" s="21"/>
      <c r="AN341" s="32"/>
      <c r="AO341" s="29"/>
      <c r="AP341" s="24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</row>
    <row r="342" spans="1:53" x14ac:dyDescent="0.3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21"/>
      <c r="AK342" s="17"/>
      <c r="AL342" s="21"/>
      <c r="AM342" s="21"/>
      <c r="AN342" s="32"/>
      <c r="AO342" s="29"/>
      <c r="AP342" s="24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</row>
    <row r="343" spans="1:53" x14ac:dyDescent="0.3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21"/>
      <c r="AK343" s="17"/>
      <c r="AL343" s="21"/>
      <c r="AM343" s="21"/>
      <c r="AN343" s="32"/>
      <c r="AO343" s="29"/>
      <c r="AP343" s="24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spans="1:53" x14ac:dyDescent="0.3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21"/>
      <c r="AK344" s="17"/>
      <c r="AL344" s="21"/>
      <c r="AM344" s="21"/>
      <c r="AN344" s="32"/>
      <c r="AO344" s="29"/>
      <c r="AP344" s="24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</row>
    <row r="345" spans="1:53" x14ac:dyDescent="0.3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21"/>
      <c r="AK345" s="17"/>
      <c r="AL345" s="21"/>
      <c r="AM345" s="21"/>
      <c r="AN345" s="32"/>
      <c r="AO345" s="29"/>
      <c r="AP345" s="24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</row>
    <row r="346" spans="1:53" x14ac:dyDescent="0.3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21"/>
      <c r="AK346" s="17"/>
      <c r="AL346" s="21"/>
      <c r="AM346" s="21"/>
      <c r="AN346" s="32"/>
      <c r="AO346" s="29"/>
      <c r="AP346" s="24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</row>
    <row r="347" spans="1:53" x14ac:dyDescent="0.3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21"/>
      <c r="AK347" s="17"/>
      <c r="AL347" s="21"/>
      <c r="AM347" s="21"/>
      <c r="AN347" s="32"/>
      <c r="AO347" s="29"/>
      <c r="AP347" s="24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</row>
    <row r="348" spans="1:53" x14ac:dyDescent="0.3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21"/>
      <c r="AK348" s="17"/>
      <c r="AL348" s="21"/>
      <c r="AM348" s="21"/>
      <c r="AN348" s="32"/>
      <c r="AO348" s="29"/>
      <c r="AP348" s="24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</row>
    <row r="349" spans="1:53" x14ac:dyDescent="0.3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21"/>
      <c r="AK349" s="17"/>
      <c r="AL349" s="21"/>
      <c r="AM349" s="21"/>
      <c r="AN349" s="32"/>
      <c r="AO349" s="29"/>
      <c r="AP349" s="24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</row>
    <row r="350" spans="1:53" x14ac:dyDescent="0.3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21"/>
      <c r="AK350" s="17"/>
      <c r="AL350" s="21"/>
      <c r="AM350" s="21"/>
      <c r="AN350" s="32"/>
      <c r="AO350" s="29"/>
      <c r="AP350" s="24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</row>
    <row r="351" spans="1:53" x14ac:dyDescent="0.3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21"/>
      <c r="AK351" s="17"/>
      <c r="AL351" s="21"/>
      <c r="AM351" s="21"/>
      <c r="AN351" s="32"/>
      <c r="AO351" s="29"/>
      <c r="AP351" s="24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</row>
    <row r="352" spans="1:53" x14ac:dyDescent="0.3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21"/>
      <c r="AK352" s="17"/>
      <c r="AL352" s="21"/>
      <c r="AM352" s="21"/>
      <c r="AN352" s="32"/>
      <c r="AO352" s="29"/>
      <c r="AP352" s="24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</row>
    <row r="353" spans="1:53" x14ac:dyDescent="0.3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21"/>
      <c r="AK353" s="17"/>
      <c r="AL353" s="21"/>
      <c r="AM353" s="21"/>
      <c r="AN353" s="32"/>
      <c r="AO353" s="29"/>
      <c r="AP353" s="24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</row>
    <row r="354" spans="1:53" x14ac:dyDescent="0.3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21"/>
      <c r="AK354" s="17"/>
      <c r="AL354" s="21"/>
      <c r="AM354" s="21"/>
      <c r="AN354" s="32"/>
      <c r="AO354" s="29"/>
      <c r="AP354" s="24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</row>
    <row r="355" spans="1:53" x14ac:dyDescent="0.3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21"/>
      <c r="AK355" s="17"/>
      <c r="AL355" s="21"/>
      <c r="AM355" s="21"/>
      <c r="AN355" s="32"/>
      <c r="AO355" s="29"/>
      <c r="AP355" s="24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</row>
    <row r="356" spans="1:53" x14ac:dyDescent="0.3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21"/>
      <c r="AK356" s="17"/>
      <c r="AL356" s="21"/>
      <c r="AM356" s="21"/>
      <c r="AN356" s="32"/>
      <c r="AO356" s="29"/>
      <c r="AP356" s="24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</row>
    <row r="357" spans="1:53" x14ac:dyDescent="0.3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21"/>
      <c r="AK357" s="17"/>
      <c r="AL357" s="21"/>
      <c r="AM357" s="21"/>
      <c r="AN357" s="32"/>
      <c r="AO357" s="29"/>
      <c r="AP357" s="24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</row>
    <row r="358" spans="1:53" x14ac:dyDescent="0.3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21"/>
      <c r="AK358" s="17"/>
      <c r="AL358" s="21"/>
      <c r="AM358" s="21"/>
      <c r="AN358" s="32"/>
      <c r="AO358" s="29"/>
      <c r="AP358" s="24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</row>
    <row r="359" spans="1:53" x14ac:dyDescent="0.3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21"/>
      <c r="AK359" s="17"/>
      <c r="AL359" s="21"/>
      <c r="AM359" s="21"/>
      <c r="AN359" s="32"/>
      <c r="AO359" s="29"/>
      <c r="AP359" s="24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</row>
    <row r="360" spans="1:53" x14ac:dyDescent="0.3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21"/>
      <c r="AK360" s="17"/>
      <c r="AL360" s="21"/>
      <c r="AM360" s="21"/>
      <c r="AN360" s="32"/>
      <c r="AO360" s="29"/>
      <c r="AP360" s="24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</row>
    <row r="361" spans="1:53" x14ac:dyDescent="0.3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21"/>
      <c r="AK361" s="17"/>
      <c r="AL361" s="21"/>
      <c r="AM361" s="21"/>
      <c r="AN361" s="32"/>
      <c r="AO361" s="29"/>
      <c r="AP361" s="24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</row>
    <row r="362" spans="1:53" x14ac:dyDescent="0.3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21"/>
      <c r="AK362" s="17"/>
      <c r="AL362" s="21"/>
      <c r="AM362" s="21"/>
      <c r="AN362" s="32"/>
      <c r="AO362" s="29"/>
      <c r="AP362" s="24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</row>
    <row r="363" spans="1:53" x14ac:dyDescent="0.3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21"/>
      <c r="AK363" s="17"/>
      <c r="AL363" s="21"/>
      <c r="AM363" s="21"/>
      <c r="AN363" s="32"/>
      <c r="AO363" s="29"/>
      <c r="AP363" s="24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</row>
    <row r="364" spans="1:53" x14ac:dyDescent="0.3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21"/>
      <c r="AK364" s="17"/>
      <c r="AL364" s="21"/>
      <c r="AM364" s="21"/>
      <c r="AN364" s="32"/>
      <c r="AO364" s="29"/>
      <c r="AP364" s="24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</row>
    <row r="365" spans="1:53" x14ac:dyDescent="0.3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21"/>
      <c r="AK365" s="17"/>
      <c r="AL365" s="21"/>
      <c r="AM365" s="21"/>
      <c r="AN365" s="32"/>
      <c r="AO365" s="29"/>
      <c r="AP365" s="24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</row>
    <row r="366" spans="1:53" x14ac:dyDescent="0.3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21"/>
      <c r="AK366" s="17"/>
      <c r="AL366" s="21"/>
      <c r="AM366" s="21"/>
      <c r="AN366" s="32"/>
      <c r="AO366" s="29"/>
      <c r="AP366" s="24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</row>
    <row r="367" spans="1:53" x14ac:dyDescent="0.3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21"/>
      <c r="AK367" s="17"/>
      <c r="AL367" s="21"/>
      <c r="AM367" s="21"/>
      <c r="AN367" s="32"/>
      <c r="AO367" s="29"/>
      <c r="AP367" s="24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</row>
    <row r="368" spans="1:53" x14ac:dyDescent="0.3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21"/>
      <c r="AK368" s="17"/>
      <c r="AL368" s="21"/>
      <c r="AM368" s="21"/>
      <c r="AN368" s="32"/>
      <c r="AO368" s="29"/>
      <c r="AP368" s="24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</row>
    <row r="369" spans="1:53" x14ac:dyDescent="0.3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21"/>
      <c r="AK369" s="17"/>
      <c r="AL369" s="21"/>
      <c r="AM369" s="21"/>
      <c r="AN369" s="32"/>
      <c r="AO369" s="29"/>
      <c r="AP369" s="24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</row>
    <row r="370" spans="1:53" x14ac:dyDescent="0.3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21"/>
      <c r="AK370" s="17"/>
      <c r="AL370" s="21"/>
      <c r="AM370" s="21"/>
      <c r="AN370" s="32"/>
      <c r="AO370" s="29"/>
      <c r="AP370" s="24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</row>
    <row r="371" spans="1:53" x14ac:dyDescent="0.3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21"/>
      <c r="AK371" s="17"/>
      <c r="AL371" s="21"/>
      <c r="AM371" s="21"/>
      <c r="AN371" s="32"/>
      <c r="AO371" s="29"/>
      <c r="AP371" s="24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</row>
    <row r="372" spans="1:53" x14ac:dyDescent="0.3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21"/>
      <c r="AK372" s="17"/>
      <c r="AL372" s="21"/>
      <c r="AM372" s="21"/>
      <c r="AN372" s="32"/>
      <c r="AO372" s="29"/>
      <c r="AP372" s="24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</row>
    <row r="373" spans="1:53" x14ac:dyDescent="0.3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21"/>
      <c r="AK373" s="17"/>
      <c r="AL373" s="21"/>
      <c r="AM373" s="21"/>
      <c r="AN373" s="32"/>
      <c r="AO373" s="29"/>
      <c r="AP373" s="24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</row>
    <row r="374" spans="1:53" x14ac:dyDescent="0.3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21"/>
      <c r="AK374" s="17"/>
      <c r="AL374" s="21"/>
      <c r="AM374" s="21"/>
      <c r="AN374" s="32"/>
      <c r="AO374" s="29"/>
      <c r="AP374" s="24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</row>
    <row r="375" spans="1:53" x14ac:dyDescent="0.3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21"/>
      <c r="AK375" s="17"/>
      <c r="AL375" s="21"/>
      <c r="AM375" s="21"/>
      <c r="AN375" s="32"/>
      <c r="AO375" s="29"/>
      <c r="AP375" s="24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</row>
    <row r="376" spans="1:53" x14ac:dyDescent="0.3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21"/>
      <c r="AK376" s="17"/>
      <c r="AL376" s="21"/>
      <c r="AM376" s="21"/>
      <c r="AN376" s="32"/>
      <c r="AO376" s="29"/>
      <c r="AP376" s="24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</row>
    <row r="377" spans="1:53" x14ac:dyDescent="0.3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21"/>
      <c r="AK377" s="17"/>
      <c r="AL377" s="21"/>
      <c r="AM377" s="21"/>
      <c r="AN377" s="32"/>
      <c r="AO377" s="29"/>
      <c r="AP377" s="24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</row>
    <row r="378" spans="1:53" x14ac:dyDescent="0.3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21"/>
      <c r="AK378" s="17"/>
      <c r="AL378" s="21"/>
      <c r="AM378" s="21"/>
      <c r="AN378" s="32"/>
      <c r="AO378" s="29"/>
      <c r="AP378" s="24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</row>
    <row r="379" spans="1:53" x14ac:dyDescent="0.3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21"/>
      <c r="AK379" s="17"/>
      <c r="AL379" s="21"/>
      <c r="AM379" s="21"/>
      <c r="AN379" s="32"/>
      <c r="AO379" s="29"/>
      <c r="AP379" s="24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</row>
    <row r="380" spans="1:53" x14ac:dyDescent="0.3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21"/>
      <c r="AK380" s="17"/>
      <c r="AL380" s="21"/>
      <c r="AM380" s="21"/>
      <c r="AN380" s="32"/>
      <c r="AO380" s="29"/>
      <c r="AP380" s="24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</row>
    <row r="381" spans="1:53" x14ac:dyDescent="0.3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21"/>
      <c r="AK381" s="17"/>
      <c r="AL381" s="21"/>
      <c r="AM381" s="21"/>
      <c r="AN381" s="32"/>
      <c r="AO381" s="29"/>
      <c r="AP381" s="24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</row>
    <row r="382" spans="1:53" x14ac:dyDescent="0.3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21"/>
      <c r="AK382" s="17"/>
      <c r="AL382" s="21"/>
      <c r="AM382" s="21"/>
      <c r="AN382" s="32"/>
      <c r="AO382" s="29"/>
      <c r="AP382" s="24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</row>
    <row r="383" spans="1:53" x14ac:dyDescent="0.3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21"/>
      <c r="AK383" s="17"/>
      <c r="AL383" s="21"/>
      <c r="AM383" s="21"/>
      <c r="AN383" s="32"/>
      <c r="AO383" s="29"/>
      <c r="AP383" s="24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</row>
    <row r="384" spans="1:53" x14ac:dyDescent="0.3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21"/>
      <c r="AK384" s="17"/>
      <c r="AL384" s="21"/>
      <c r="AM384" s="21"/>
      <c r="AN384" s="32"/>
      <c r="AO384" s="29"/>
      <c r="AP384" s="24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</row>
    <row r="385" spans="1:53" x14ac:dyDescent="0.3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21"/>
      <c r="AK385" s="17"/>
      <c r="AL385" s="21"/>
      <c r="AM385" s="21"/>
      <c r="AN385" s="32"/>
      <c r="AO385" s="29"/>
      <c r="AP385" s="24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</row>
    <row r="386" spans="1:53" x14ac:dyDescent="0.3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21"/>
      <c r="AK386" s="17"/>
      <c r="AL386" s="21"/>
      <c r="AM386" s="21"/>
      <c r="AN386" s="32"/>
      <c r="AO386" s="29"/>
      <c r="AP386" s="24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</row>
    <row r="387" spans="1:53" x14ac:dyDescent="0.3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21"/>
      <c r="AK387" s="17"/>
      <c r="AL387" s="21"/>
      <c r="AM387" s="21"/>
      <c r="AN387" s="32"/>
      <c r="AO387" s="29"/>
      <c r="AP387" s="24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</row>
    <row r="388" spans="1:53" x14ac:dyDescent="0.3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21"/>
      <c r="AK388" s="17"/>
      <c r="AL388" s="21"/>
      <c r="AM388" s="21"/>
      <c r="AN388" s="32"/>
      <c r="AO388" s="29"/>
      <c r="AP388" s="24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</row>
    <row r="389" spans="1:53" x14ac:dyDescent="0.3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21"/>
      <c r="AK389" s="17"/>
      <c r="AL389" s="21"/>
      <c r="AM389" s="21"/>
      <c r="AN389" s="32"/>
      <c r="AO389" s="29"/>
      <c r="AP389" s="24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</row>
    <row r="390" spans="1:53" x14ac:dyDescent="0.3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21"/>
      <c r="AK390" s="17"/>
      <c r="AL390" s="21"/>
      <c r="AM390" s="21"/>
      <c r="AN390" s="32"/>
      <c r="AO390" s="29"/>
      <c r="AP390" s="24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</row>
    <row r="391" spans="1:53" x14ac:dyDescent="0.3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21"/>
      <c r="AK391" s="17"/>
      <c r="AL391" s="21"/>
      <c r="AM391" s="21"/>
      <c r="AN391" s="32"/>
      <c r="AO391" s="29"/>
      <c r="AP391" s="24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</row>
    <row r="392" spans="1:53" x14ac:dyDescent="0.3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21"/>
      <c r="AK392" s="17"/>
      <c r="AL392" s="21"/>
      <c r="AM392" s="21"/>
      <c r="AN392" s="32"/>
      <c r="AO392" s="29"/>
      <c r="AP392" s="24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</row>
    <row r="393" spans="1:53" x14ac:dyDescent="0.3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21"/>
      <c r="AK393" s="17"/>
      <c r="AL393" s="21"/>
      <c r="AM393" s="21"/>
      <c r="AN393" s="32"/>
      <c r="AO393" s="29"/>
      <c r="AP393" s="24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</row>
    <row r="394" spans="1:53" x14ac:dyDescent="0.3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21"/>
      <c r="AK394" s="17"/>
      <c r="AL394" s="21"/>
      <c r="AM394" s="21"/>
      <c r="AN394" s="32"/>
      <c r="AO394" s="29"/>
      <c r="AP394" s="24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</row>
    <row r="395" spans="1:53" x14ac:dyDescent="0.3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21"/>
      <c r="AK395" s="17"/>
      <c r="AL395" s="21"/>
      <c r="AM395" s="21"/>
      <c r="AN395" s="32"/>
      <c r="AO395" s="29"/>
      <c r="AP395" s="24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</row>
    <row r="396" spans="1:53" x14ac:dyDescent="0.3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21"/>
      <c r="AK396" s="17"/>
      <c r="AL396" s="21"/>
      <c r="AM396" s="21"/>
      <c r="AN396" s="32"/>
      <c r="AO396" s="29"/>
      <c r="AP396" s="24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</row>
    <row r="397" spans="1:53" x14ac:dyDescent="0.3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21"/>
      <c r="AK397" s="17"/>
      <c r="AL397" s="21"/>
      <c r="AM397" s="21"/>
      <c r="AN397" s="32"/>
      <c r="AO397" s="29"/>
      <c r="AP397" s="24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</row>
    <row r="398" spans="1:53" x14ac:dyDescent="0.3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21"/>
      <c r="AK398" s="17"/>
      <c r="AL398" s="21"/>
      <c r="AM398" s="21"/>
      <c r="AN398" s="32"/>
      <c r="AO398" s="29"/>
      <c r="AP398" s="24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</row>
    <row r="399" spans="1:53" x14ac:dyDescent="0.3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21"/>
      <c r="AK399" s="17"/>
      <c r="AL399" s="21"/>
      <c r="AM399" s="21"/>
      <c r="AN399" s="32"/>
      <c r="AO399" s="29"/>
      <c r="AP399" s="24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</row>
    <row r="400" spans="1:53" x14ac:dyDescent="0.3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21"/>
      <c r="AK400" s="17"/>
      <c r="AL400" s="21"/>
      <c r="AM400" s="21"/>
      <c r="AN400" s="32"/>
      <c r="AO400" s="29"/>
      <c r="AP400" s="24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</row>
    <row r="401" spans="1:53" x14ac:dyDescent="0.3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21"/>
      <c r="AK401" s="17"/>
      <c r="AL401" s="21"/>
      <c r="AM401" s="21"/>
      <c r="AN401" s="32"/>
      <c r="AO401" s="29"/>
      <c r="AP401" s="24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</row>
    <row r="402" spans="1:53" x14ac:dyDescent="0.3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21"/>
      <c r="AK402" s="17"/>
      <c r="AL402" s="21"/>
      <c r="AM402" s="21"/>
      <c r="AN402" s="32"/>
      <c r="AO402" s="29"/>
      <c r="AP402" s="24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</row>
    <row r="403" spans="1:53" x14ac:dyDescent="0.3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21"/>
      <c r="AK403" s="17"/>
      <c r="AL403" s="21"/>
      <c r="AM403" s="21"/>
      <c r="AN403" s="32"/>
      <c r="AO403" s="29"/>
      <c r="AP403" s="24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</row>
    <row r="404" spans="1:53" x14ac:dyDescent="0.3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21"/>
      <c r="AK404" s="17"/>
      <c r="AL404" s="21"/>
      <c r="AM404" s="21"/>
      <c r="AN404" s="32"/>
      <c r="AO404" s="29"/>
      <c r="AP404" s="24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</row>
    <row r="405" spans="1:53" x14ac:dyDescent="0.3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21"/>
      <c r="AK405" s="17"/>
      <c r="AL405" s="21"/>
      <c r="AM405" s="21"/>
      <c r="AN405" s="32"/>
      <c r="AO405" s="29"/>
      <c r="AP405" s="24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</row>
    <row r="406" spans="1:53" x14ac:dyDescent="0.3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21"/>
      <c r="AK406" s="17"/>
      <c r="AL406" s="21"/>
      <c r="AM406" s="21"/>
      <c r="AN406" s="32"/>
      <c r="AO406" s="29"/>
      <c r="AP406" s="24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</row>
    <row r="407" spans="1:53" x14ac:dyDescent="0.3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21"/>
      <c r="AK407" s="17"/>
      <c r="AL407" s="21"/>
      <c r="AM407" s="21"/>
      <c r="AN407" s="32"/>
      <c r="AO407" s="29"/>
      <c r="AP407" s="24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</row>
    <row r="408" spans="1:53" x14ac:dyDescent="0.3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21"/>
      <c r="AK408" s="17"/>
      <c r="AL408" s="21"/>
      <c r="AM408" s="21"/>
      <c r="AN408" s="32"/>
      <c r="AO408" s="29"/>
      <c r="AP408" s="24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</row>
    <row r="409" spans="1:53" x14ac:dyDescent="0.3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21"/>
      <c r="AK409" s="17"/>
      <c r="AL409" s="21"/>
      <c r="AM409" s="21"/>
      <c r="AN409" s="32"/>
      <c r="AO409" s="29"/>
      <c r="AP409" s="24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</row>
    <row r="410" spans="1:53" x14ac:dyDescent="0.3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21"/>
      <c r="AK410" s="17"/>
      <c r="AL410" s="21"/>
      <c r="AM410" s="21"/>
      <c r="AN410" s="32"/>
      <c r="AO410" s="29"/>
      <c r="AP410" s="24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</row>
    <row r="411" spans="1:53" x14ac:dyDescent="0.3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21"/>
      <c r="AK411" s="17"/>
      <c r="AL411" s="21"/>
      <c r="AM411" s="21"/>
      <c r="AN411" s="32"/>
      <c r="AO411" s="29"/>
      <c r="AP411" s="24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</row>
    <row r="412" spans="1:53" x14ac:dyDescent="0.3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21"/>
      <c r="AK412" s="17"/>
      <c r="AL412" s="21"/>
      <c r="AM412" s="21"/>
      <c r="AN412" s="32"/>
      <c r="AO412" s="29"/>
      <c r="AP412" s="24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</row>
    <row r="413" spans="1:53" x14ac:dyDescent="0.3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21"/>
      <c r="AK413" s="17"/>
      <c r="AL413" s="21"/>
      <c r="AM413" s="21"/>
      <c r="AN413" s="32"/>
      <c r="AO413" s="29"/>
      <c r="AP413" s="24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</row>
    <row r="414" spans="1:53" x14ac:dyDescent="0.3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21"/>
      <c r="AK414" s="17"/>
      <c r="AL414" s="21"/>
      <c r="AM414" s="21"/>
      <c r="AN414" s="32"/>
      <c r="AO414" s="29"/>
      <c r="AP414" s="24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</row>
    <row r="415" spans="1:53" x14ac:dyDescent="0.3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21"/>
      <c r="AK415" s="17"/>
      <c r="AL415" s="21"/>
      <c r="AM415" s="21"/>
      <c r="AN415" s="32"/>
      <c r="AO415" s="29"/>
      <c r="AP415" s="24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</row>
    <row r="416" spans="1:53" x14ac:dyDescent="0.3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21"/>
      <c r="AK416" s="17"/>
      <c r="AL416" s="21"/>
      <c r="AM416" s="21"/>
      <c r="AN416" s="32"/>
      <c r="AO416" s="29"/>
      <c r="AP416" s="24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</row>
    <row r="417" spans="1:53" x14ac:dyDescent="0.3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21"/>
      <c r="AK417" s="17"/>
      <c r="AL417" s="21"/>
      <c r="AM417" s="21"/>
      <c r="AN417" s="32"/>
      <c r="AO417" s="29"/>
      <c r="AP417" s="24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</row>
    <row r="418" spans="1:53" x14ac:dyDescent="0.3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21"/>
      <c r="AK418" s="17"/>
      <c r="AL418" s="21"/>
      <c r="AM418" s="21"/>
      <c r="AN418" s="32"/>
      <c r="AO418" s="29"/>
      <c r="AP418" s="24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</row>
    <row r="419" spans="1:53" x14ac:dyDescent="0.3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21"/>
      <c r="AK419" s="17"/>
      <c r="AL419" s="21"/>
      <c r="AM419" s="21"/>
      <c r="AN419" s="32"/>
      <c r="AO419" s="29"/>
      <c r="AP419" s="24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</row>
    <row r="420" spans="1:53" x14ac:dyDescent="0.3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21"/>
      <c r="AK420" s="17"/>
      <c r="AL420" s="21"/>
      <c r="AM420" s="21"/>
      <c r="AN420" s="32"/>
      <c r="AO420" s="29"/>
      <c r="AP420" s="24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</row>
    <row r="421" spans="1:53" x14ac:dyDescent="0.3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21"/>
      <c r="AK421" s="17"/>
      <c r="AL421" s="21"/>
      <c r="AM421" s="21"/>
      <c r="AN421" s="32"/>
      <c r="AO421" s="29"/>
      <c r="AP421" s="24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</row>
    <row r="422" spans="1:53" x14ac:dyDescent="0.3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21"/>
      <c r="AK422" s="17"/>
      <c r="AL422" s="21"/>
      <c r="AM422" s="21"/>
      <c r="AN422" s="32"/>
      <c r="AO422" s="29"/>
      <c r="AP422" s="24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</row>
    <row r="423" spans="1:53" x14ac:dyDescent="0.3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21"/>
      <c r="AK423" s="17"/>
      <c r="AL423" s="21"/>
      <c r="AM423" s="21"/>
      <c r="AN423" s="32"/>
      <c r="AO423" s="29"/>
      <c r="AP423" s="24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</row>
    <row r="424" spans="1:53" x14ac:dyDescent="0.3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21"/>
      <c r="AK424" s="17"/>
      <c r="AL424" s="21"/>
      <c r="AM424" s="21"/>
      <c r="AN424" s="32"/>
      <c r="AO424" s="29"/>
      <c r="AP424" s="24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</row>
    <row r="425" spans="1:53" x14ac:dyDescent="0.3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21"/>
      <c r="AK425" s="17"/>
      <c r="AL425" s="21"/>
      <c r="AM425" s="21"/>
      <c r="AN425" s="32"/>
      <c r="AO425" s="29"/>
      <c r="AP425" s="24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</row>
    <row r="426" spans="1:53" x14ac:dyDescent="0.3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21"/>
      <c r="AK426" s="17"/>
      <c r="AL426" s="21"/>
      <c r="AM426" s="21"/>
      <c r="AN426" s="32"/>
      <c r="AO426" s="29"/>
      <c r="AP426" s="24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</row>
    <row r="427" spans="1:53" x14ac:dyDescent="0.3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21"/>
      <c r="AK427" s="17"/>
      <c r="AL427" s="21"/>
      <c r="AM427" s="21"/>
      <c r="AN427" s="32"/>
      <c r="AO427" s="29"/>
      <c r="AP427" s="24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</row>
    <row r="428" spans="1:53" x14ac:dyDescent="0.3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21"/>
      <c r="AK428" s="17"/>
      <c r="AL428" s="21"/>
      <c r="AM428" s="21"/>
      <c r="AN428" s="32"/>
      <c r="AO428" s="29"/>
      <c r="AP428" s="24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</row>
    <row r="429" spans="1:53" x14ac:dyDescent="0.3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21"/>
      <c r="AK429" s="17"/>
      <c r="AL429" s="21"/>
      <c r="AM429" s="21"/>
      <c r="AN429" s="32"/>
      <c r="AO429" s="29"/>
      <c r="AP429" s="24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</row>
    <row r="430" spans="1:53" x14ac:dyDescent="0.3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21"/>
      <c r="AK430" s="17"/>
      <c r="AL430" s="21"/>
      <c r="AM430" s="21"/>
      <c r="AN430" s="32"/>
      <c r="AO430" s="29"/>
      <c r="AP430" s="24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</row>
    <row r="431" spans="1:53" x14ac:dyDescent="0.3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21"/>
      <c r="AK431" s="17"/>
      <c r="AL431" s="21"/>
      <c r="AM431" s="21"/>
      <c r="AN431" s="32"/>
      <c r="AO431" s="29"/>
      <c r="AP431" s="24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</row>
    <row r="432" spans="1:53" x14ac:dyDescent="0.3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21"/>
      <c r="AK432" s="17"/>
      <c r="AL432" s="21"/>
      <c r="AM432" s="21"/>
      <c r="AN432" s="32"/>
      <c r="AO432" s="29"/>
      <c r="AP432" s="24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</row>
    <row r="433" spans="1:53" x14ac:dyDescent="0.3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21"/>
      <c r="AK433" s="17"/>
      <c r="AL433" s="21"/>
      <c r="AM433" s="21"/>
      <c r="AN433" s="32"/>
      <c r="AO433" s="29"/>
      <c r="AP433" s="24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</row>
    <row r="434" spans="1:53" x14ac:dyDescent="0.3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21"/>
      <c r="AK434" s="17"/>
      <c r="AL434" s="21"/>
      <c r="AM434" s="21"/>
      <c r="AN434" s="32"/>
      <c r="AO434" s="29"/>
      <c r="AP434" s="24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</row>
    <row r="435" spans="1:53" x14ac:dyDescent="0.3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21"/>
      <c r="AK435" s="17"/>
      <c r="AL435" s="21"/>
      <c r="AM435" s="21"/>
      <c r="AN435" s="32"/>
      <c r="AO435" s="29"/>
      <c r="AP435" s="24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</row>
    <row r="436" spans="1:53" x14ac:dyDescent="0.3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21"/>
      <c r="AK436" s="17"/>
      <c r="AL436" s="21"/>
      <c r="AM436" s="21"/>
      <c r="AN436" s="32"/>
      <c r="AO436" s="29"/>
      <c r="AP436" s="24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</row>
    <row r="437" spans="1:53" x14ac:dyDescent="0.3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21"/>
      <c r="AK437" s="17"/>
      <c r="AL437" s="21"/>
      <c r="AM437" s="21"/>
      <c r="AN437" s="32"/>
      <c r="AO437" s="29"/>
      <c r="AP437" s="24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</row>
    <row r="438" spans="1:53" x14ac:dyDescent="0.3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21"/>
      <c r="AK438" s="17"/>
      <c r="AL438" s="21"/>
      <c r="AM438" s="21"/>
      <c r="AN438" s="32"/>
      <c r="AO438" s="29"/>
      <c r="AP438" s="24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</row>
    <row r="439" spans="1:53" x14ac:dyDescent="0.3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21"/>
      <c r="AK439" s="17"/>
      <c r="AL439" s="21"/>
      <c r="AM439" s="21"/>
      <c r="AN439" s="32"/>
      <c r="AO439" s="29"/>
      <c r="AP439" s="24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</row>
    <row r="440" spans="1:53" x14ac:dyDescent="0.3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21"/>
      <c r="AK440" s="17"/>
      <c r="AL440" s="21"/>
      <c r="AM440" s="21"/>
      <c r="AN440" s="32"/>
      <c r="AO440" s="29"/>
      <c r="AP440" s="24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</row>
    <row r="441" spans="1:53" x14ac:dyDescent="0.3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21"/>
      <c r="AK441" s="17"/>
      <c r="AL441" s="21"/>
      <c r="AM441" s="21"/>
      <c r="AN441" s="32"/>
      <c r="AO441" s="29"/>
      <c r="AP441" s="24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</row>
    <row r="442" spans="1:53" x14ac:dyDescent="0.3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21"/>
      <c r="AK442" s="17"/>
      <c r="AL442" s="21"/>
      <c r="AM442" s="21"/>
      <c r="AN442" s="32"/>
      <c r="AO442" s="29"/>
      <c r="AP442" s="24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</row>
    <row r="443" spans="1:53" x14ac:dyDescent="0.3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21"/>
      <c r="AK443" s="17"/>
      <c r="AL443" s="21"/>
      <c r="AM443" s="21"/>
      <c r="AN443" s="32"/>
      <c r="AO443" s="29"/>
      <c r="AP443" s="24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</row>
    <row r="444" spans="1:53" x14ac:dyDescent="0.3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21"/>
      <c r="AK444" s="17"/>
      <c r="AL444" s="21"/>
      <c r="AM444" s="21"/>
      <c r="AN444" s="32"/>
      <c r="AO444" s="29"/>
      <c r="AP444" s="24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</row>
    <row r="445" spans="1:53" x14ac:dyDescent="0.3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21"/>
      <c r="AK445" s="17"/>
      <c r="AL445" s="21"/>
      <c r="AM445" s="21"/>
      <c r="AN445" s="32"/>
      <c r="AO445" s="29"/>
      <c r="AP445" s="24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</row>
    <row r="446" spans="1:53" x14ac:dyDescent="0.3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21"/>
      <c r="AK446" s="17"/>
      <c r="AL446" s="21"/>
      <c r="AM446" s="21"/>
      <c r="AN446" s="32"/>
      <c r="AO446" s="29"/>
      <c r="AP446" s="24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</row>
    <row r="447" spans="1:53" x14ac:dyDescent="0.3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21"/>
      <c r="AK447" s="17"/>
      <c r="AL447" s="21"/>
      <c r="AM447" s="21"/>
      <c r="AN447" s="32"/>
      <c r="AO447" s="29"/>
      <c r="AP447" s="24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</row>
    <row r="448" spans="1:53" x14ac:dyDescent="0.3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21"/>
      <c r="AK448" s="17"/>
      <c r="AL448" s="21"/>
      <c r="AM448" s="21"/>
      <c r="AN448" s="32"/>
      <c r="AO448" s="29"/>
      <c r="AP448" s="24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</row>
    <row r="449" spans="1:53" x14ac:dyDescent="0.3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21"/>
      <c r="AK449" s="17"/>
      <c r="AL449" s="21"/>
      <c r="AM449" s="21"/>
      <c r="AN449" s="32"/>
      <c r="AO449" s="29"/>
      <c r="AP449" s="24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</row>
    <row r="450" spans="1:53" x14ac:dyDescent="0.3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21"/>
      <c r="AK450" s="17"/>
      <c r="AL450" s="21"/>
      <c r="AM450" s="21"/>
      <c r="AN450" s="32"/>
      <c r="AO450" s="29"/>
      <c r="AP450" s="24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</row>
    <row r="451" spans="1:53" x14ac:dyDescent="0.3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21"/>
      <c r="AK451" s="17"/>
      <c r="AL451" s="21"/>
      <c r="AM451" s="21"/>
      <c r="AN451" s="32"/>
      <c r="AO451" s="29"/>
      <c r="AP451" s="24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</row>
    <row r="452" spans="1:53" x14ac:dyDescent="0.3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21"/>
      <c r="AK452" s="17"/>
      <c r="AL452" s="21"/>
      <c r="AM452" s="21"/>
      <c r="AN452" s="32"/>
      <c r="AO452" s="29"/>
      <c r="AP452" s="24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</row>
    <row r="453" spans="1:53" x14ac:dyDescent="0.3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21"/>
      <c r="AK453" s="17"/>
      <c r="AL453" s="21"/>
      <c r="AM453" s="21"/>
      <c r="AN453" s="32"/>
      <c r="AO453" s="29"/>
      <c r="AP453" s="24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</row>
    <row r="454" spans="1:53" x14ac:dyDescent="0.3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21"/>
      <c r="AK454" s="17"/>
      <c r="AL454" s="21"/>
      <c r="AM454" s="21"/>
      <c r="AN454" s="32"/>
      <c r="AO454" s="29"/>
      <c r="AP454" s="24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</row>
    <row r="455" spans="1:53" x14ac:dyDescent="0.3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21"/>
      <c r="AK455" s="17"/>
      <c r="AL455" s="21"/>
      <c r="AM455" s="21"/>
      <c r="AN455" s="32"/>
      <c r="AO455" s="29"/>
      <c r="AP455" s="24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</row>
    <row r="456" spans="1:53" x14ac:dyDescent="0.3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21"/>
      <c r="AK456" s="17"/>
      <c r="AL456" s="21"/>
      <c r="AM456" s="21"/>
      <c r="AN456" s="32"/>
      <c r="AO456" s="29"/>
      <c r="AP456" s="24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</row>
    <row r="457" spans="1:53" x14ac:dyDescent="0.3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21"/>
      <c r="AK457" s="17"/>
      <c r="AL457" s="21"/>
      <c r="AM457" s="21"/>
      <c r="AN457" s="32"/>
      <c r="AO457" s="29"/>
      <c r="AP457" s="24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</row>
    <row r="458" spans="1:53" x14ac:dyDescent="0.3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21"/>
      <c r="AK458" s="17"/>
      <c r="AL458" s="21"/>
      <c r="AM458" s="21"/>
      <c r="AN458" s="32"/>
      <c r="AO458" s="29"/>
      <c r="AP458" s="24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</row>
    <row r="459" spans="1:53" x14ac:dyDescent="0.3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21"/>
      <c r="AK459" s="17"/>
      <c r="AL459" s="21"/>
      <c r="AM459" s="21"/>
      <c r="AN459" s="32"/>
      <c r="AO459" s="29"/>
      <c r="AP459" s="24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</row>
    <row r="460" spans="1:53" x14ac:dyDescent="0.3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21"/>
      <c r="AK460" s="17"/>
      <c r="AL460" s="21"/>
      <c r="AM460" s="21"/>
      <c r="AN460" s="32"/>
      <c r="AO460" s="29"/>
      <c r="AP460" s="24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</row>
    <row r="461" spans="1:53" x14ac:dyDescent="0.3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21"/>
      <c r="AK461" s="17"/>
      <c r="AL461" s="21"/>
      <c r="AM461" s="21"/>
      <c r="AN461" s="32"/>
      <c r="AO461" s="29"/>
      <c r="AP461" s="24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</row>
    <row r="462" spans="1:53" x14ac:dyDescent="0.3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21"/>
      <c r="AK462" s="17"/>
      <c r="AL462" s="21"/>
      <c r="AM462" s="21"/>
      <c r="AN462" s="32"/>
      <c r="AO462" s="29"/>
      <c r="AP462" s="24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</row>
    <row r="463" spans="1:53" x14ac:dyDescent="0.3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21"/>
      <c r="AK463" s="17"/>
      <c r="AL463" s="21"/>
      <c r="AM463" s="21"/>
      <c r="AN463" s="32"/>
      <c r="AO463" s="29"/>
      <c r="AP463" s="24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</row>
    <row r="464" spans="1:53" x14ac:dyDescent="0.3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21"/>
      <c r="AK464" s="17"/>
      <c r="AL464" s="21"/>
      <c r="AM464" s="21"/>
      <c r="AN464" s="32"/>
      <c r="AO464" s="29"/>
      <c r="AP464" s="24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</row>
    <row r="465" spans="1:53" x14ac:dyDescent="0.3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21"/>
      <c r="AK465" s="17"/>
      <c r="AL465" s="21"/>
      <c r="AM465" s="21"/>
      <c r="AN465" s="32"/>
      <c r="AO465" s="29"/>
      <c r="AP465" s="24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</row>
    <row r="466" spans="1:53" x14ac:dyDescent="0.3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21"/>
      <c r="AK466" s="17"/>
      <c r="AL466" s="21"/>
      <c r="AM466" s="21"/>
      <c r="AN466" s="32"/>
      <c r="AO466" s="29"/>
      <c r="AP466" s="24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</row>
    <row r="467" spans="1:53" x14ac:dyDescent="0.3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21"/>
      <c r="AK467" s="17"/>
      <c r="AL467" s="21"/>
      <c r="AM467" s="21"/>
      <c r="AN467" s="32"/>
      <c r="AO467" s="29"/>
      <c r="AP467" s="24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</row>
    <row r="468" spans="1:53" x14ac:dyDescent="0.3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21"/>
      <c r="AK468" s="17"/>
      <c r="AL468" s="21"/>
      <c r="AM468" s="21"/>
      <c r="AN468" s="32"/>
      <c r="AO468" s="29"/>
      <c r="AP468" s="24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</row>
    <row r="469" spans="1:53" x14ac:dyDescent="0.3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21"/>
      <c r="AK469" s="17"/>
      <c r="AL469" s="21"/>
      <c r="AM469" s="21"/>
      <c r="AN469" s="32"/>
      <c r="AO469" s="29"/>
      <c r="AP469" s="24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</row>
    <row r="470" spans="1:53" x14ac:dyDescent="0.3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21"/>
      <c r="AK470" s="17"/>
      <c r="AL470" s="21"/>
      <c r="AM470" s="21"/>
      <c r="AN470" s="32"/>
      <c r="AO470" s="29"/>
      <c r="AP470" s="24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</row>
    <row r="471" spans="1:53" x14ac:dyDescent="0.3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21"/>
      <c r="AK471" s="17"/>
      <c r="AL471" s="21"/>
      <c r="AM471" s="21"/>
      <c r="AN471" s="32"/>
      <c r="AO471" s="29"/>
      <c r="AP471" s="24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</row>
    <row r="472" spans="1:53" x14ac:dyDescent="0.3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21"/>
      <c r="AK472" s="17"/>
      <c r="AL472" s="21"/>
      <c r="AM472" s="21"/>
      <c r="AN472" s="32"/>
      <c r="AO472" s="29"/>
      <c r="AP472" s="24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</row>
    <row r="473" spans="1:53" x14ac:dyDescent="0.3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21"/>
      <c r="AK473" s="17"/>
      <c r="AL473" s="21"/>
      <c r="AM473" s="21"/>
      <c r="AN473" s="32"/>
      <c r="AO473" s="29"/>
      <c r="AP473" s="24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</row>
    <row r="474" spans="1:53" x14ac:dyDescent="0.3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21"/>
      <c r="AK474" s="17"/>
      <c r="AL474" s="21"/>
      <c r="AM474" s="21"/>
      <c r="AN474" s="32"/>
      <c r="AO474" s="29"/>
      <c r="AP474" s="24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</row>
    <row r="475" spans="1:53" x14ac:dyDescent="0.3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21"/>
      <c r="AK475" s="17"/>
      <c r="AL475" s="21"/>
      <c r="AM475" s="21"/>
      <c r="AN475" s="32"/>
      <c r="AO475" s="29"/>
      <c r="AP475" s="24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</row>
    <row r="476" spans="1:53" x14ac:dyDescent="0.3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21"/>
      <c r="AK476" s="17"/>
      <c r="AL476" s="21"/>
      <c r="AM476" s="21"/>
      <c r="AN476" s="32"/>
      <c r="AO476" s="29"/>
      <c r="AP476" s="24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</row>
    <row r="477" spans="1:53" x14ac:dyDescent="0.3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21"/>
      <c r="AK477" s="17"/>
      <c r="AL477" s="21"/>
      <c r="AM477" s="21"/>
      <c r="AN477" s="32"/>
      <c r="AO477" s="29"/>
      <c r="AP477" s="24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</row>
    <row r="478" spans="1:53" x14ac:dyDescent="0.3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21"/>
      <c r="AK478" s="17"/>
      <c r="AL478" s="21"/>
      <c r="AM478" s="21"/>
      <c r="AN478" s="32"/>
      <c r="AO478" s="29"/>
      <c r="AP478" s="24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</row>
    <row r="479" spans="1:53" x14ac:dyDescent="0.3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21"/>
      <c r="AK479" s="17"/>
      <c r="AL479" s="21"/>
      <c r="AM479" s="21"/>
      <c r="AN479" s="32"/>
      <c r="AO479" s="29"/>
      <c r="AP479" s="24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</row>
    <row r="480" spans="1:53" x14ac:dyDescent="0.3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21"/>
      <c r="AK480" s="17"/>
      <c r="AL480" s="21"/>
      <c r="AM480" s="21"/>
      <c r="AN480" s="32"/>
      <c r="AO480" s="29"/>
      <c r="AP480" s="24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</row>
    <row r="481" spans="1:53" x14ac:dyDescent="0.3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21"/>
      <c r="AK481" s="17"/>
      <c r="AL481" s="21"/>
      <c r="AM481" s="21"/>
      <c r="AN481" s="32"/>
      <c r="AO481" s="29"/>
      <c r="AP481" s="24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</row>
    <row r="482" spans="1:53" x14ac:dyDescent="0.3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21"/>
      <c r="AK482" s="17"/>
      <c r="AL482" s="21"/>
      <c r="AM482" s="21"/>
      <c r="AN482" s="32"/>
      <c r="AO482" s="29"/>
      <c r="AP482" s="24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</row>
    <row r="483" spans="1:53" x14ac:dyDescent="0.3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21"/>
      <c r="AK483" s="17"/>
      <c r="AL483" s="21"/>
      <c r="AM483" s="21"/>
      <c r="AN483" s="32"/>
      <c r="AO483" s="29"/>
      <c r="AP483" s="24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</row>
    <row r="484" spans="1:53" x14ac:dyDescent="0.3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21"/>
      <c r="AK484" s="17"/>
      <c r="AL484" s="21"/>
      <c r="AM484" s="21"/>
      <c r="AN484" s="32"/>
      <c r="AO484" s="29"/>
      <c r="AP484" s="24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</row>
    <row r="485" spans="1:53" x14ac:dyDescent="0.3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21"/>
      <c r="AK485" s="17"/>
      <c r="AL485" s="21"/>
      <c r="AM485" s="21"/>
      <c r="AN485" s="32"/>
      <c r="AO485" s="29"/>
      <c r="AP485" s="24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</row>
    <row r="486" spans="1:53" x14ac:dyDescent="0.3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21"/>
      <c r="AK486" s="17"/>
      <c r="AL486" s="21"/>
      <c r="AM486" s="21"/>
      <c r="AN486" s="32"/>
      <c r="AO486" s="29"/>
      <c r="AP486" s="24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</row>
    <row r="487" spans="1:53" x14ac:dyDescent="0.3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21"/>
      <c r="AK487" s="17"/>
      <c r="AL487" s="21"/>
      <c r="AM487" s="21"/>
      <c r="AN487" s="32"/>
      <c r="AO487" s="29"/>
      <c r="AP487" s="24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</row>
  </sheetData>
  <autoFilter ref="A3:BA67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Olga Shu</cp:lastModifiedBy>
  <dcterms:created xsi:type="dcterms:W3CDTF">2025-10-02T13:19:58Z</dcterms:created>
  <dcterms:modified xsi:type="dcterms:W3CDTF">2025-10-15T05:05:03Z</dcterms:modified>
</cp:coreProperties>
</file>