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BEABD7F0-88AD-403C-B99E-53DFC6C2F5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AB509" i="2" s="1"/>
  <c r="X493" i="2"/>
  <c r="X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N477" i="2"/>
  <c r="BM477" i="2"/>
  <c r="Z477" i="2"/>
  <c r="Y477" i="2"/>
  <c r="P477" i="2"/>
  <c r="BO476" i="2"/>
  <c r="BM476" i="2"/>
  <c r="Y476" i="2"/>
  <c r="Z476" i="2" s="1"/>
  <c r="BO475" i="2"/>
  <c r="BM475" i="2"/>
  <c r="Y475" i="2"/>
  <c r="Y479" i="2" s="1"/>
  <c r="P475" i="2"/>
  <c r="X473" i="2"/>
  <c r="X472" i="2"/>
  <c r="BO471" i="2"/>
  <c r="BM471" i="2"/>
  <c r="Y471" i="2"/>
  <c r="Z471" i="2" s="1"/>
  <c r="P471" i="2"/>
  <c r="BO470" i="2"/>
  <c r="BM470" i="2"/>
  <c r="Y470" i="2"/>
  <c r="P470" i="2"/>
  <c r="BO469" i="2"/>
  <c r="BM469" i="2"/>
  <c r="Z469" i="2"/>
  <c r="Y469" i="2"/>
  <c r="BN469" i="2" s="1"/>
  <c r="P469" i="2"/>
  <c r="BO468" i="2"/>
  <c r="BM468" i="2"/>
  <c r="Y468" i="2"/>
  <c r="P468" i="2"/>
  <c r="X464" i="2"/>
  <c r="X463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N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Y426" i="2" s="1"/>
  <c r="P424" i="2"/>
  <c r="X421" i="2"/>
  <c r="X420" i="2"/>
  <c r="BO419" i="2"/>
  <c r="BM419" i="2"/>
  <c r="Y419" i="2"/>
  <c r="X509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Y370" i="2" s="1"/>
  <c r="P367" i="2"/>
  <c r="X364" i="2"/>
  <c r="X363" i="2"/>
  <c r="BO362" i="2"/>
  <c r="BM362" i="2"/>
  <c r="Z362" i="2"/>
  <c r="Z363" i="2" s="1"/>
  <c r="Y362" i="2"/>
  <c r="Y363" i="2" s="1"/>
  <c r="X360" i="2"/>
  <c r="X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Z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BP334" i="2" s="1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Y331" i="2" s="1"/>
  <c r="P327" i="2"/>
  <c r="X325" i="2"/>
  <c r="X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O320" i="2"/>
  <c r="BM320" i="2"/>
  <c r="Y320" i="2"/>
  <c r="BN320" i="2" s="1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Z282" i="2" s="1"/>
  <c r="Z283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BO258" i="2"/>
  <c r="BM258" i="2"/>
  <c r="Y258" i="2"/>
  <c r="P258" i="2"/>
  <c r="X255" i="2"/>
  <c r="X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O240" i="2"/>
  <c r="BM240" i="2"/>
  <c r="Y240" i="2"/>
  <c r="BP240" i="2" s="1"/>
  <c r="P240" i="2"/>
  <c r="X238" i="2"/>
  <c r="X237" i="2"/>
  <c r="BO236" i="2"/>
  <c r="BM236" i="2"/>
  <c r="Y236" i="2"/>
  <c r="Y238" i="2" s="1"/>
  <c r="X234" i="2"/>
  <c r="X233" i="2"/>
  <c r="BO232" i="2"/>
  <c r="BM232" i="2"/>
  <c r="Y232" i="2"/>
  <c r="BP232" i="2" s="1"/>
  <c r="P232" i="2"/>
  <c r="X230" i="2"/>
  <c r="X229" i="2"/>
  <c r="BO228" i="2"/>
  <c r="BM228" i="2"/>
  <c r="Y228" i="2"/>
  <c r="BN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I509" i="2" s="1"/>
  <c r="P154" i="2"/>
  <c r="X150" i="2"/>
  <c r="X149" i="2"/>
  <c r="BO148" i="2"/>
  <c r="BM148" i="2"/>
  <c r="Y148" i="2"/>
  <c r="BP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M141" i="2"/>
  <c r="Y141" i="2"/>
  <c r="BP141" i="2" s="1"/>
  <c r="P141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Z92" i="2" s="1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Y90" i="2" s="1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Z82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N41" i="2" s="1"/>
  <c r="P41" i="2"/>
  <c r="BO40" i="2"/>
  <c r="BM40" i="2"/>
  <c r="Y40" i="2"/>
  <c r="Y44" i="2" s="1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75" i="2" l="1"/>
  <c r="Z94" i="2"/>
  <c r="BN94" i="2"/>
  <c r="Z95" i="2"/>
  <c r="BN95" i="2"/>
  <c r="Z181" i="2"/>
  <c r="BN181" i="2"/>
  <c r="Z182" i="2"/>
  <c r="BN182" i="2"/>
  <c r="Y183" i="2"/>
  <c r="Z186" i="2"/>
  <c r="Z188" i="2" s="1"/>
  <c r="Z253" i="2"/>
  <c r="BN253" i="2"/>
  <c r="Z266" i="2"/>
  <c r="BN266" i="2"/>
  <c r="Z22" i="2"/>
  <c r="Z23" i="2" s="1"/>
  <c r="BN22" i="2"/>
  <c r="BP22" i="2"/>
  <c r="Y23" i="2"/>
  <c r="BP26" i="2"/>
  <c r="Z141" i="2"/>
  <c r="BN141" i="2"/>
  <c r="Z206" i="2"/>
  <c r="Z320" i="2"/>
  <c r="Z322" i="2"/>
  <c r="BN322" i="2"/>
  <c r="Z334" i="2"/>
  <c r="BN334" i="2"/>
  <c r="Z396" i="2"/>
  <c r="BN396" i="2"/>
  <c r="Z438" i="2"/>
  <c r="BN438" i="2"/>
  <c r="Z56" i="2"/>
  <c r="BN56" i="2"/>
  <c r="BP61" i="2"/>
  <c r="BP115" i="2"/>
  <c r="Z163" i="2"/>
  <c r="Z194" i="2"/>
  <c r="BN194" i="2"/>
  <c r="Z221" i="2"/>
  <c r="Z225" i="2"/>
  <c r="BN225" i="2"/>
  <c r="Z232" i="2"/>
  <c r="Z233" i="2" s="1"/>
  <c r="BN232" i="2"/>
  <c r="Y234" i="2"/>
  <c r="Z240" i="2"/>
  <c r="BN240" i="2"/>
  <c r="Z242" i="2"/>
  <c r="BN242" i="2"/>
  <c r="Z243" i="2"/>
  <c r="BN243" i="2"/>
  <c r="Z298" i="2"/>
  <c r="BN298" i="2"/>
  <c r="Z346" i="2"/>
  <c r="BN346" i="2"/>
  <c r="Z390" i="2"/>
  <c r="Z455" i="2"/>
  <c r="BN455" i="2"/>
  <c r="Y488" i="2"/>
  <c r="Z42" i="2"/>
  <c r="Z68" i="2"/>
  <c r="BN68" i="2"/>
  <c r="Z108" i="2"/>
  <c r="BN108" i="2"/>
  <c r="Z130" i="2"/>
  <c r="BN130" i="2"/>
  <c r="BP130" i="2"/>
  <c r="Z160" i="2"/>
  <c r="BN160" i="2"/>
  <c r="Z170" i="2"/>
  <c r="BN170" i="2"/>
  <c r="BP191" i="2"/>
  <c r="Z203" i="2"/>
  <c r="BN203" i="2"/>
  <c r="BP208" i="2"/>
  <c r="Y246" i="2"/>
  <c r="BP250" i="2"/>
  <c r="Z290" i="2"/>
  <c r="BN290" i="2"/>
  <c r="Z291" i="2"/>
  <c r="BN291" i="2"/>
  <c r="Z302" i="2"/>
  <c r="BN302" i="2"/>
  <c r="Z308" i="2"/>
  <c r="BN308" i="2"/>
  <c r="Z343" i="2"/>
  <c r="Y350" i="2"/>
  <c r="Z369" i="2"/>
  <c r="BN369" i="2"/>
  <c r="Z393" i="2"/>
  <c r="BN393" i="2"/>
  <c r="Z419" i="2"/>
  <c r="Z420" i="2" s="1"/>
  <c r="BN419" i="2"/>
  <c r="BP419" i="2"/>
  <c r="Y420" i="2"/>
  <c r="Z432" i="2"/>
  <c r="Z435" i="2"/>
  <c r="BN435" i="2"/>
  <c r="Z445" i="2"/>
  <c r="BN445" i="2"/>
  <c r="BP462" i="2"/>
  <c r="Z486" i="2"/>
  <c r="Z487" i="2" s="1"/>
  <c r="BN486" i="2"/>
  <c r="BN29" i="2"/>
  <c r="BP29" i="2"/>
  <c r="BN87" i="2"/>
  <c r="BP87" i="2"/>
  <c r="BP100" i="2"/>
  <c r="BN103" i="2"/>
  <c r="BP103" i="2"/>
  <c r="Y111" i="2"/>
  <c r="BN120" i="2"/>
  <c r="BP120" i="2"/>
  <c r="Y121" i="2"/>
  <c r="Y149" i="2"/>
  <c r="Y150" i="2"/>
  <c r="BP196" i="2"/>
  <c r="BN209" i="2"/>
  <c r="BP209" i="2"/>
  <c r="BN268" i="2"/>
  <c r="BP268" i="2"/>
  <c r="Y269" i="2"/>
  <c r="Y293" i="2"/>
  <c r="Y294" i="2"/>
  <c r="BP300" i="2"/>
  <c r="BN300" i="2"/>
  <c r="Z300" i="2"/>
  <c r="BP301" i="2"/>
  <c r="BN301" i="2"/>
  <c r="Z301" i="2"/>
  <c r="BN336" i="2"/>
  <c r="Z336" i="2"/>
  <c r="BP345" i="2"/>
  <c r="BN345" i="2"/>
  <c r="Z345" i="2"/>
  <c r="Y349" i="2"/>
  <c r="BN353" i="2"/>
  <c r="Z353" i="2"/>
  <c r="Z354" i="2" s="1"/>
  <c r="Y355" i="2"/>
  <c r="BP357" i="2"/>
  <c r="Y359" i="2"/>
  <c r="Z357" i="2"/>
  <c r="BP397" i="2"/>
  <c r="Z397" i="2"/>
  <c r="BN414" i="2"/>
  <c r="BP437" i="2"/>
  <c r="BN437" i="2"/>
  <c r="Z437" i="2"/>
  <c r="BP447" i="2"/>
  <c r="BN447" i="2"/>
  <c r="Z447" i="2"/>
  <c r="BP460" i="2"/>
  <c r="BN460" i="2"/>
  <c r="Z460" i="2"/>
  <c r="BP470" i="2"/>
  <c r="Z470" i="2"/>
  <c r="BP490" i="2"/>
  <c r="Y493" i="2"/>
  <c r="Y492" i="2"/>
  <c r="BN491" i="2"/>
  <c r="BP491" i="2"/>
  <c r="O509" i="2"/>
  <c r="X500" i="2"/>
  <c r="X501" i="2"/>
  <c r="X503" i="2"/>
  <c r="X499" i="2"/>
  <c r="Z34" i="2"/>
  <c r="Z35" i="2" s="1"/>
  <c r="BN34" i="2"/>
  <c r="BP34" i="2"/>
  <c r="Y35" i="2"/>
  <c r="Z46" i="2"/>
  <c r="Z47" i="2" s="1"/>
  <c r="BN46" i="2"/>
  <c r="BP46" i="2"/>
  <c r="Y47" i="2"/>
  <c r="BP51" i="2"/>
  <c r="BN54" i="2"/>
  <c r="BP54" i="2"/>
  <c r="BP66" i="2"/>
  <c r="Y70" i="2"/>
  <c r="BP76" i="2"/>
  <c r="BN81" i="2"/>
  <c r="BP81" i="2"/>
  <c r="Y82" i="2"/>
  <c r="BN92" i="2"/>
  <c r="BP92" i="2"/>
  <c r="Y96" i="2"/>
  <c r="Z100" i="2"/>
  <c r="Z107" i="2"/>
  <c r="BN107" i="2"/>
  <c r="Z114" i="2"/>
  <c r="G509" i="2"/>
  <c r="BN126" i="2"/>
  <c r="BP126" i="2"/>
  <c r="Y127" i="2"/>
  <c r="Y128" i="2"/>
  <c r="Z131" i="2"/>
  <c r="BN131" i="2"/>
  <c r="Y132" i="2"/>
  <c r="Z146" i="2"/>
  <c r="BN146" i="2"/>
  <c r="Z147" i="2"/>
  <c r="BN147" i="2"/>
  <c r="BP147" i="2"/>
  <c r="BP158" i="2"/>
  <c r="Z161" i="2"/>
  <c r="BN161" i="2"/>
  <c r="BP163" i="2"/>
  <c r="BN166" i="2"/>
  <c r="BP166" i="2"/>
  <c r="Z171" i="2"/>
  <c r="BN171" i="2"/>
  <c r="Y174" i="2"/>
  <c r="Y184" i="2"/>
  <c r="BP186" i="2"/>
  <c r="Z193" i="2"/>
  <c r="BN193" i="2"/>
  <c r="Z196" i="2"/>
  <c r="BP198" i="2"/>
  <c r="Z204" i="2"/>
  <c r="BN204" i="2"/>
  <c r="BP206" i="2"/>
  <c r="Z214" i="2"/>
  <c r="BN214" i="2"/>
  <c r="BP214" i="2"/>
  <c r="Y216" i="2"/>
  <c r="BP222" i="2"/>
  <c r="BP224" i="2"/>
  <c r="Z227" i="2"/>
  <c r="BN227" i="2"/>
  <c r="Y233" i="2"/>
  <c r="Y245" i="2"/>
  <c r="Z251" i="2"/>
  <c r="BN251" i="2"/>
  <c r="Y263" i="2"/>
  <c r="M509" i="2"/>
  <c r="Z259" i="2"/>
  <c r="BN259" i="2"/>
  <c r="Z260" i="2"/>
  <c r="BN260" i="2"/>
  <c r="Z261" i="2"/>
  <c r="Y274" i="2"/>
  <c r="P509" i="2"/>
  <c r="BN282" i="2"/>
  <c r="BP282" i="2"/>
  <c r="Y283" i="2"/>
  <c r="Z288" i="2"/>
  <c r="BN288" i="2"/>
  <c r="BP292" i="2"/>
  <c r="BN292" i="2"/>
  <c r="Z292" i="2"/>
  <c r="BP310" i="2"/>
  <c r="BN310" i="2"/>
  <c r="Z310" i="2"/>
  <c r="Y318" i="2"/>
  <c r="BN315" i="2"/>
  <c r="Z315" i="2"/>
  <c r="BP321" i="2"/>
  <c r="BN321" i="2"/>
  <c r="Z321" i="2"/>
  <c r="BP328" i="2"/>
  <c r="BN328" i="2"/>
  <c r="Z328" i="2"/>
  <c r="BP336" i="2"/>
  <c r="Y337" i="2"/>
  <c r="Y338" i="2"/>
  <c r="BP342" i="2"/>
  <c r="Z342" i="2"/>
  <c r="BN348" i="2"/>
  <c r="Z348" i="2"/>
  <c r="Y374" i="2"/>
  <c r="BP373" i="2"/>
  <c r="BN373" i="2"/>
  <c r="Z373" i="2"/>
  <c r="Z374" i="2" s="1"/>
  <c r="Y375" i="2"/>
  <c r="BN378" i="2"/>
  <c r="Y380" i="2"/>
  <c r="V509" i="2"/>
  <c r="BP388" i="2"/>
  <c r="BN388" i="2"/>
  <c r="Z388" i="2"/>
  <c r="BP395" i="2"/>
  <c r="BN395" i="2"/>
  <c r="Z395" i="2"/>
  <c r="BP431" i="2"/>
  <c r="Z431" i="2"/>
  <c r="BP439" i="2"/>
  <c r="Z439" i="2"/>
  <c r="Y449" i="2"/>
  <c r="Y458" i="2"/>
  <c r="BN452" i="2"/>
  <c r="BP452" i="2"/>
  <c r="Y463" i="2"/>
  <c r="Y464" i="2"/>
  <c r="Y472" i="2"/>
  <c r="Z468" i="2"/>
  <c r="Y473" i="2"/>
  <c r="BN482" i="2"/>
  <c r="Q509" i="2"/>
  <c r="Y303" i="2"/>
  <c r="Y312" i="2"/>
  <c r="BP320" i="2"/>
  <c r="BN323" i="2"/>
  <c r="BP323" i="2"/>
  <c r="Y324" i="2"/>
  <c r="Y354" i="2"/>
  <c r="Z359" i="2"/>
  <c r="BN358" i="2"/>
  <c r="BP358" i="2"/>
  <c r="Y364" i="2"/>
  <c r="Y398" i="2"/>
  <c r="BP390" i="2"/>
  <c r="BN411" i="2"/>
  <c r="BP411" i="2"/>
  <c r="BN413" i="2"/>
  <c r="Y421" i="2"/>
  <c r="Z509" i="2"/>
  <c r="BN430" i="2"/>
  <c r="BN440" i="2"/>
  <c r="BP440" i="2"/>
  <c r="BN471" i="2"/>
  <c r="BP471" i="2"/>
  <c r="BN476" i="2"/>
  <c r="BP476" i="2"/>
  <c r="Y487" i="2"/>
  <c r="J509" i="2"/>
  <c r="Y304" i="2"/>
  <c r="Y379" i="2"/>
  <c r="Y399" i="2"/>
  <c r="Z41" i="2"/>
  <c r="Y57" i="2"/>
  <c r="Z74" i="2"/>
  <c r="Z113" i="2"/>
  <c r="Z136" i="2"/>
  <c r="Z142" i="2"/>
  <c r="Z176" i="2"/>
  <c r="Z177" i="2" s="1"/>
  <c r="Y200" i="2"/>
  <c r="Z220" i="2"/>
  <c r="Z228" i="2"/>
  <c r="Y254" i="2"/>
  <c r="Y275" i="2"/>
  <c r="Y311" i="2"/>
  <c r="BP343" i="2"/>
  <c r="BP353" i="2"/>
  <c r="Y404" i="2"/>
  <c r="Z414" i="2"/>
  <c r="Z430" i="2"/>
  <c r="BP432" i="2"/>
  <c r="Y448" i="2"/>
  <c r="BP469" i="2"/>
  <c r="Z482" i="2"/>
  <c r="K509" i="2"/>
  <c r="L509" i="2"/>
  <c r="Z207" i="2"/>
  <c r="Z296" i="2"/>
  <c r="Z367" i="2"/>
  <c r="Z391" i="2"/>
  <c r="Z401" i="2"/>
  <c r="Z433" i="2"/>
  <c r="Z453" i="2"/>
  <c r="Z52" i="2"/>
  <c r="Z306" i="2"/>
  <c r="Z344" i="2"/>
  <c r="Y104" i="2"/>
  <c r="Y167" i="2"/>
  <c r="BN316" i="2"/>
  <c r="BN433" i="2"/>
  <c r="BN453" i="2"/>
  <c r="Z241" i="2"/>
  <c r="Z289" i="2"/>
  <c r="Z299" i="2"/>
  <c r="Z309" i="2"/>
  <c r="BN344" i="2"/>
  <c r="Z394" i="2"/>
  <c r="BN407" i="2"/>
  <c r="Z436" i="2"/>
  <c r="Z446" i="2"/>
  <c r="Z456" i="2"/>
  <c r="BN470" i="2"/>
  <c r="Y478" i="2"/>
  <c r="BN176" i="2"/>
  <c r="Z223" i="2"/>
  <c r="BP430" i="2"/>
  <c r="Z475" i="2"/>
  <c r="Z478" i="2" s="1"/>
  <c r="Y78" i="2"/>
  <c r="BN116" i="2"/>
  <c r="BN159" i="2"/>
  <c r="BN192" i="2"/>
  <c r="BN202" i="2"/>
  <c r="Z210" i="2"/>
  <c r="BN223" i="2"/>
  <c r="Z226" i="2"/>
  <c r="Z236" i="2"/>
  <c r="Z237" i="2" s="1"/>
  <c r="Z252" i="2"/>
  <c r="BN277" i="2"/>
  <c r="Z329" i="2"/>
  <c r="Z382" i="2"/>
  <c r="Z383" i="2" s="1"/>
  <c r="BP27" i="2"/>
  <c r="BP52" i="2"/>
  <c r="Z60" i="2"/>
  <c r="BP62" i="2"/>
  <c r="BN72" i="2"/>
  <c r="Y83" i="2"/>
  <c r="BP101" i="2"/>
  <c r="Z109" i="2"/>
  <c r="Y122" i="2"/>
  <c r="Y137" i="2"/>
  <c r="Y143" i="2"/>
  <c r="BP154" i="2"/>
  <c r="Z162" i="2"/>
  <c r="BP164" i="2"/>
  <c r="Z172" i="2"/>
  <c r="Y177" i="2"/>
  <c r="BP187" i="2"/>
  <c r="Z195" i="2"/>
  <c r="BP197" i="2"/>
  <c r="Z205" i="2"/>
  <c r="BP207" i="2"/>
  <c r="Z215" i="2"/>
  <c r="Y229" i="2"/>
  <c r="BP249" i="2"/>
  <c r="Z258" i="2"/>
  <c r="Y270" i="2"/>
  <c r="Y284" i="2"/>
  <c r="BP296" i="2"/>
  <c r="BP306" i="2"/>
  <c r="Z314" i="2"/>
  <c r="BP316" i="2"/>
  <c r="Y325" i="2"/>
  <c r="Z335" i="2"/>
  <c r="Z347" i="2"/>
  <c r="Y360" i="2"/>
  <c r="BP367" i="2"/>
  <c r="BN377" i="2"/>
  <c r="Z389" i="2"/>
  <c r="BP391" i="2"/>
  <c r="BP401" i="2"/>
  <c r="BN412" i="2"/>
  <c r="Y415" i="2"/>
  <c r="Z424" i="2"/>
  <c r="Z425" i="2" s="1"/>
  <c r="BN441" i="2"/>
  <c r="Z451" i="2"/>
  <c r="Z461" i="2"/>
  <c r="BN475" i="2"/>
  <c r="Y483" i="2"/>
  <c r="Z490" i="2"/>
  <c r="Z496" i="2"/>
  <c r="Z497" i="2" s="1"/>
  <c r="R509" i="2"/>
  <c r="Y58" i="2"/>
  <c r="Z277" i="2"/>
  <c r="Z278" i="2" s="1"/>
  <c r="BP113" i="2"/>
  <c r="BN30" i="2"/>
  <c r="BN93" i="2"/>
  <c r="BP159" i="2"/>
  <c r="Y168" i="2"/>
  <c r="BP192" i="2"/>
  <c r="BP202" i="2"/>
  <c r="BN210" i="2"/>
  <c r="BN226" i="2"/>
  <c r="BN236" i="2"/>
  <c r="BN241" i="2"/>
  <c r="BN252" i="2"/>
  <c r="BP277" i="2"/>
  <c r="BN289" i="2"/>
  <c r="BN299" i="2"/>
  <c r="BN309" i="2"/>
  <c r="BN329" i="2"/>
  <c r="BP344" i="2"/>
  <c r="Y371" i="2"/>
  <c r="BN382" i="2"/>
  <c r="BN394" i="2"/>
  <c r="BP407" i="2"/>
  <c r="BN436" i="2"/>
  <c r="BN446" i="2"/>
  <c r="BN456" i="2"/>
  <c r="S509" i="2"/>
  <c r="Y77" i="2"/>
  <c r="Y255" i="2"/>
  <c r="BP41" i="2"/>
  <c r="BP74" i="2"/>
  <c r="BN164" i="2"/>
  <c r="BN197" i="2"/>
  <c r="Y63" i="2"/>
  <c r="BP72" i="2"/>
  <c r="BN109" i="2"/>
  <c r="BN195" i="2"/>
  <c r="BN205" i="2"/>
  <c r="BN215" i="2"/>
  <c r="Z244" i="2"/>
  <c r="BN258" i="2"/>
  <c r="Z267" i="2"/>
  <c r="BN314" i="2"/>
  <c r="Y317" i="2"/>
  <c r="BN335" i="2"/>
  <c r="BN347" i="2"/>
  <c r="BP377" i="2"/>
  <c r="BN389" i="2"/>
  <c r="BP412" i="2"/>
  <c r="BN424" i="2"/>
  <c r="BP441" i="2"/>
  <c r="BN451" i="2"/>
  <c r="BN461" i="2"/>
  <c r="BP475" i="2"/>
  <c r="BN490" i="2"/>
  <c r="BN496" i="2"/>
  <c r="T509" i="2"/>
  <c r="Z27" i="2"/>
  <c r="BN220" i="2"/>
  <c r="BN62" i="2"/>
  <c r="BP228" i="2"/>
  <c r="Z148" i="2"/>
  <c r="Y155" i="2"/>
  <c r="BN162" i="2"/>
  <c r="BN172" i="2"/>
  <c r="Y188" i="2"/>
  <c r="Z28" i="2"/>
  <c r="BP30" i="2"/>
  <c r="BN42" i="2"/>
  <c r="Z53" i="2"/>
  <c r="BP55" i="2"/>
  <c r="BN75" i="2"/>
  <c r="Z86" i="2"/>
  <c r="BP88" i="2"/>
  <c r="BP93" i="2"/>
  <c r="Z102" i="2"/>
  <c r="BN114" i="2"/>
  <c r="Y117" i="2"/>
  <c r="Z125" i="2"/>
  <c r="Z127" i="2" s="1"/>
  <c r="Y138" i="2"/>
  <c r="Y144" i="2"/>
  <c r="Z165" i="2"/>
  <c r="Y178" i="2"/>
  <c r="Z198" i="2"/>
  <c r="Z208" i="2"/>
  <c r="BN221" i="2"/>
  <c r="Z224" i="2"/>
  <c r="Y230" i="2"/>
  <c r="BP236" i="2"/>
  <c r="BP241" i="2"/>
  <c r="Z250" i="2"/>
  <c r="BN261" i="2"/>
  <c r="Z273" i="2"/>
  <c r="Z274" i="2" s="1"/>
  <c r="Y278" i="2"/>
  <c r="Z287" i="2"/>
  <c r="Z297" i="2"/>
  <c r="Z307" i="2"/>
  <c r="Z327" i="2"/>
  <c r="BN342" i="2"/>
  <c r="BN352" i="2"/>
  <c r="Z368" i="2"/>
  <c r="BP382" i="2"/>
  <c r="Z392" i="2"/>
  <c r="Z402" i="2"/>
  <c r="Y408" i="2"/>
  <c r="Y416" i="2"/>
  <c r="BN431" i="2"/>
  <c r="Z434" i="2"/>
  <c r="Z454" i="2"/>
  <c r="BN468" i="2"/>
  <c r="Y484" i="2"/>
  <c r="B509" i="2"/>
  <c r="U509" i="2"/>
  <c r="Z249" i="2"/>
  <c r="Z116" i="2"/>
  <c r="BN367" i="2"/>
  <c r="BN357" i="2"/>
  <c r="BN362" i="2"/>
  <c r="BP389" i="2"/>
  <c r="BN397" i="2"/>
  <c r="BP424" i="2"/>
  <c r="BN439" i="2"/>
  <c r="Y442" i="2"/>
  <c r="BP451" i="2"/>
  <c r="BP496" i="2"/>
  <c r="C509" i="2"/>
  <c r="BN306" i="2"/>
  <c r="BP60" i="2"/>
  <c r="BN80" i="2"/>
  <c r="Y97" i="2"/>
  <c r="BP109" i="2"/>
  <c r="BN148" i="2"/>
  <c r="BP172" i="2"/>
  <c r="BP215" i="2"/>
  <c r="BN244" i="2"/>
  <c r="BP258" i="2"/>
  <c r="BN267" i="2"/>
  <c r="BP314" i="2"/>
  <c r="F9" i="2"/>
  <c r="BN28" i="2"/>
  <c r="Y31" i="2"/>
  <c r="Z40" i="2"/>
  <c r="BN53" i="2"/>
  <c r="Y64" i="2"/>
  <c r="Z73" i="2"/>
  <c r="BN86" i="2"/>
  <c r="Y89" i="2"/>
  <c r="BN102" i="2"/>
  <c r="BN125" i="2"/>
  <c r="Z135" i="2"/>
  <c r="Y156" i="2"/>
  <c r="BN165" i="2"/>
  <c r="Y189" i="2"/>
  <c r="Y211" i="2"/>
  <c r="Y237" i="2"/>
  <c r="BN273" i="2"/>
  <c r="BN287" i="2"/>
  <c r="BN297" i="2"/>
  <c r="BN307" i="2"/>
  <c r="BN327" i="2"/>
  <c r="Y330" i="2"/>
  <c r="BN368" i="2"/>
  <c r="Z378" i="2"/>
  <c r="Z379" i="2" s="1"/>
  <c r="Y383" i="2"/>
  <c r="BN392" i="2"/>
  <c r="BN402" i="2"/>
  <c r="Z413" i="2"/>
  <c r="Z415" i="2" s="1"/>
  <c r="BN434" i="2"/>
  <c r="BN454" i="2"/>
  <c r="Y457" i="2"/>
  <c r="BP468" i="2"/>
  <c r="Z481" i="2"/>
  <c r="Z483" i="2" s="1"/>
  <c r="D509" i="2"/>
  <c r="W509" i="2"/>
  <c r="BP136" i="2"/>
  <c r="BN187" i="2"/>
  <c r="BN67" i="2"/>
  <c r="Z88" i="2"/>
  <c r="BP80" i="2"/>
  <c r="Y110" i="2"/>
  <c r="Y118" i="2"/>
  <c r="Y173" i="2"/>
  <c r="BP362" i="2"/>
  <c r="Y409" i="2"/>
  <c r="Y425" i="2"/>
  <c r="Y497" i="2"/>
  <c r="E509" i="2"/>
  <c r="BP67" i="2"/>
  <c r="H9" i="2"/>
  <c r="Z26" i="2"/>
  <c r="BN40" i="2"/>
  <c r="Z51" i="2"/>
  <c r="BN73" i="2"/>
  <c r="BP86" i="2"/>
  <c r="BP125" i="2"/>
  <c r="BN135" i="2"/>
  <c r="Y262" i="2"/>
  <c r="BP273" i="2"/>
  <c r="BP287" i="2"/>
  <c r="BP327" i="2"/>
  <c r="Y443" i="2"/>
  <c r="Z452" i="2"/>
  <c r="Z462" i="2"/>
  <c r="BN481" i="2"/>
  <c r="Z491" i="2"/>
  <c r="F509" i="2"/>
  <c r="Y509" i="2"/>
  <c r="Z101" i="2"/>
  <c r="Z154" i="2"/>
  <c r="Z155" i="2" s="1"/>
  <c r="BN154" i="2"/>
  <c r="BN296" i="2"/>
  <c r="BN401" i="2"/>
  <c r="Z55" i="2"/>
  <c r="Z93" i="2"/>
  <c r="Y105" i="2"/>
  <c r="BN142" i="2"/>
  <c r="J9" i="2"/>
  <c r="Y43" i="2"/>
  <c r="Z61" i="2"/>
  <c r="A10" i="2"/>
  <c r="Y32" i="2"/>
  <c r="Z76" i="2"/>
  <c r="Z115" i="2"/>
  <c r="Z158" i="2"/>
  <c r="Z191" i="2"/>
  <c r="Y212" i="2"/>
  <c r="Z222" i="2"/>
  <c r="BP40" i="2"/>
  <c r="Y199" i="2"/>
  <c r="Y498" i="2"/>
  <c r="H509" i="2"/>
  <c r="AA509" i="2"/>
  <c r="Z66" i="2"/>
  <c r="BN66" i="2"/>
  <c r="Z132" i="2" l="1"/>
  <c r="Z183" i="2"/>
  <c r="Z96" i="2"/>
  <c r="Z317" i="2"/>
  <c r="Z110" i="2"/>
  <c r="Z143" i="2"/>
  <c r="X502" i="2"/>
  <c r="Z77" i="2"/>
  <c r="Z104" i="2"/>
  <c r="Z137" i="2"/>
  <c r="Z43" i="2"/>
  <c r="Z330" i="2"/>
  <c r="Z149" i="2"/>
  <c r="Z269" i="2"/>
  <c r="Z398" i="2"/>
  <c r="Z448" i="2"/>
  <c r="Z472" i="2"/>
  <c r="Z324" i="2"/>
  <c r="Z216" i="2"/>
  <c r="Z69" i="2"/>
  <c r="Y500" i="2"/>
  <c r="Y501" i="2"/>
  <c r="Z245" i="2"/>
  <c r="Z303" i="2"/>
  <c r="Z199" i="2"/>
  <c r="Y499" i="2"/>
  <c r="Y503" i="2"/>
  <c r="Z293" i="2"/>
  <c r="Z211" i="2"/>
  <c r="Z492" i="2"/>
  <c r="Z457" i="2"/>
  <c r="Z337" i="2"/>
  <c r="Z262" i="2"/>
  <c r="Z173" i="2"/>
  <c r="Z63" i="2"/>
  <c r="Z403" i="2"/>
  <c r="Z370" i="2"/>
  <c r="Z229" i="2"/>
  <c r="Z57" i="2"/>
  <c r="Z463" i="2"/>
  <c r="Z31" i="2"/>
  <c r="Z117" i="2"/>
  <c r="Z254" i="2"/>
  <c r="Z442" i="2"/>
  <c r="Z167" i="2"/>
  <c r="Z349" i="2"/>
  <c r="Z311" i="2"/>
  <c r="Z89" i="2"/>
  <c r="Y502" i="2" l="1"/>
  <c r="Z504" i="2"/>
</calcChain>
</file>

<file path=xl/sharedStrings.xml><?xml version="1.0" encoding="utf-8"?>
<sst xmlns="http://schemas.openxmlformats.org/spreadsheetml/2006/main" count="3660" uniqueCount="792">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</sst>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45946</v>
      </c>
      <c r="R5" s="561"/>
      <c r="T5" s="562" t="s">
        <v>3</v>
      </c>
      <c r="U5" s="563"/>
      <c r="V5" s="564" t="s">
        <v>764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774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Четверг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4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75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75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76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82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100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106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107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108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82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122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108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140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76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82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170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177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108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82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6" t="s">
        <v>187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197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108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140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82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170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227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108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76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82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106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108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9" t="s">
        <v>244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76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255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256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140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76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100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293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296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108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140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76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82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170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356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108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625">
        <v>4680115884137</v>
      </c>
      <c r="E220" s="625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625">
        <v>4680115884236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625">
        <v>4680115884175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625">
        <v>4680115884144</v>
      </c>
      <c r="E223" s="625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4" t="s">
        <v>369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625">
        <v>4680115886551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625">
        <v>4680115884182</v>
      </c>
      <c r="E226" s="625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625">
        <v>4680115884205</v>
      </c>
      <c r="E227" s="625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8" t="s">
        <v>378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632"/>
      <c r="B229" s="632"/>
      <c r="C229" s="632"/>
      <c r="D229" s="632"/>
      <c r="E229" s="632"/>
      <c r="F229" s="632"/>
      <c r="G229" s="632"/>
      <c r="H229" s="632"/>
      <c r="I229" s="632"/>
      <c r="J229" s="632"/>
      <c r="K229" s="632"/>
      <c r="L229" s="632"/>
      <c r="M229" s="632"/>
      <c r="N229" s="632"/>
      <c r="O229" s="633"/>
      <c r="P229" s="629" t="s">
        <v>40</v>
      </c>
      <c r="Q229" s="630"/>
      <c r="R229" s="630"/>
      <c r="S229" s="630"/>
      <c r="T229" s="630"/>
      <c r="U229" s="630"/>
      <c r="V229" s="631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624" t="s">
        <v>140</v>
      </c>
      <c r="B231" s="624"/>
      <c r="C231" s="624"/>
      <c r="D231" s="624"/>
      <c r="E231" s="624"/>
      <c r="F231" s="624"/>
      <c r="G231" s="624"/>
      <c r="H231" s="624"/>
      <c r="I231" s="624"/>
      <c r="J231" s="624"/>
      <c r="K231" s="624"/>
      <c r="L231" s="624"/>
      <c r="M231" s="624"/>
      <c r="N231" s="624"/>
      <c r="O231" s="624"/>
      <c r="P231" s="624"/>
      <c r="Q231" s="624"/>
      <c r="R231" s="624"/>
      <c r="S231" s="624"/>
      <c r="T231" s="624"/>
      <c r="U231" s="624"/>
      <c r="V231" s="624"/>
      <c r="W231" s="624"/>
      <c r="X231" s="624"/>
      <c r="Y231" s="624"/>
      <c r="Z231" s="624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625">
        <v>4680115885981</v>
      </c>
      <c r="E232" s="625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7"/>
      <c r="R232" s="627"/>
      <c r="S232" s="627"/>
      <c r="T232" s="628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632"/>
      <c r="B233" s="632"/>
      <c r="C233" s="632"/>
      <c r="D233" s="632"/>
      <c r="E233" s="632"/>
      <c r="F233" s="632"/>
      <c r="G233" s="632"/>
      <c r="H233" s="632"/>
      <c r="I233" s="632"/>
      <c r="J233" s="632"/>
      <c r="K233" s="632"/>
      <c r="L233" s="632"/>
      <c r="M233" s="632"/>
      <c r="N233" s="632"/>
      <c r="O233" s="633"/>
      <c r="P233" s="629" t="s">
        <v>40</v>
      </c>
      <c r="Q233" s="630"/>
      <c r="R233" s="630"/>
      <c r="S233" s="630"/>
      <c r="T233" s="630"/>
      <c r="U233" s="630"/>
      <c r="V233" s="631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624" t="s">
        <v>382</v>
      </c>
      <c r="B235" s="624"/>
      <c r="C235" s="624"/>
      <c r="D235" s="624"/>
      <c r="E235" s="624"/>
      <c r="F235" s="624"/>
      <c r="G235" s="624"/>
      <c r="H235" s="624"/>
      <c r="I235" s="624"/>
      <c r="J235" s="624"/>
      <c r="K235" s="624"/>
      <c r="L235" s="624"/>
      <c r="M235" s="624"/>
      <c r="N235" s="624"/>
      <c r="O235" s="624"/>
      <c r="P235" s="624"/>
      <c r="Q235" s="624"/>
      <c r="R235" s="624"/>
      <c r="S235" s="624"/>
      <c r="T235" s="624"/>
      <c r="U235" s="624"/>
      <c r="V235" s="624"/>
      <c r="W235" s="624"/>
      <c r="X235" s="624"/>
      <c r="Y235" s="624"/>
      <c r="Z235" s="624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625">
        <v>4680115886803</v>
      </c>
      <c r="E236" s="625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40" t="s">
        <v>385</v>
      </c>
      <c r="Q236" s="627"/>
      <c r="R236" s="627"/>
      <c r="S236" s="627"/>
      <c r="T236" s="62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32"/>
      <c r="B237" s="632"/>
      <c r="C237" s="632"/>
      <c r="D237" s="632"/>
      <c r="E237" s="632"/>
      <c r="F237" s="632"/>
      <c r="G237" s="632"/>
      <c r="H237" s="632"/>
      <c r="I237" s="632"/>
      <c r="J237" s="632"/>
      <c r="K237" s="632"/>
      <c r="L237" s="632"/>
      <c r="M237" s="632"/>
      <c r="N237" s="632"/>
      <c r="O237" s="633"/>
      <c r="P237" s="629" t="s">
        <v>40</v>
      </c>
      <c r="Q237" s="630"/>
      <c r="R237" s="630"/>
      <c r="S237" s="630"/>
      <c r="T237" s="630"/>
      <c r="U237" s="630"/>
      <c r="V237" s="631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624" t="s">
        <v>387</v>
      </c>
      <c r="B239" s="624"/>
      <c r="C239" s="624"/>
      <c r="D239" s="624"/>
      <c r="E239" s="624"/>
      <c r="F239" s="624"/>
      <c r="G239" s="624"/>
      <c r="H239" s="624"/>
      <c r="I239" s="624"/>
      <c r="J239" s="624"/>
      <c r="K239" s="624"/>
      <c r="L239" s="624"/>
      <c r="M239" s="624"/>
      <c r="N239" s="624"/>
      <c r="O239" s="624"/>
      <c r="P239" s="624"/>
      <c r="Q239" s="624"/>
      <c r="R239" s="624"/>
      <c r="S239" s="624"/>
      <c r="T239" s="624"/>
      <c r="U239" s="624"/>
      <c r="V239" s="624"/>
      <c r="W239" s="624"/>
      <c r="X239" s="624"/>
      <c r="Y239" s="624"/>
      <c r="Z239" s="624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625">
        <v>4680115886704</v>
      </c>
      <c r="E240" s="625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7"/>
      <c r="R240" s="627"/>
      <c r="S240" s="627"/>
      <c r="T240" s="62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625">
        <v>4680115886681</v>
      </c>
      <c r="E241" s="62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2" t="s">
        <v>393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625">
        <v>4680115886735</v>
      </c>
      <c r="E242" s="625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625">
        <v>4680115886728</v>
      </c>
      <c r="E243" s="625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625">
        <v>4680115886711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632"/>
      <c r="B245" s="632"/>
      <c r="C245" s="632"/>
      <c r="D245" s="632"/>
      <c r="E245" s="632"/>
      <c r="F245" s="632"/>
      <c r="G245" s="632"/>
      <c r="H245" s="632"/>
      <c r="I245" s="632"/>
      <c r="J245" s="632"/>
      <c r="K245" s="632"/>
      <c r="L245" s="632"/>
      <c r="M245" s="632"/>
      <c r="N245" s="632"/>
      <c r="O245" s="633"/>
      <c r="P245" s="629" t="s">
        <v>40</v>
      </c>
      <c r="Q245" s="630"/>
      <c r="R245" s="630"/>
      <c r="S245" s="630"/>
      <c r="T245" s="630"/>
      <c r="U245" s="630"/>
      <c r="V245" s="631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623" t="s">
        <v>400</v>
      </c>
      <c r="B247" s="623"/>
      <c r="C247" s="623"/>
      <c r="D247" s="623"/>
      <c r="E247" s="623"/>
      <c r="F247" s="623"/>
      <c r="G247" s="623"/>
      <c r="H247" s="623"/>
      <c r="I247" s="623"/>
      <c r="J247" s="623"/>
      <c r="K247" s="623"/>
      <c r="L247" s="623"/>
      <c r="M247" s="623"/>
      <c r="N247" s="623"/>
      <c r="O247" s="623"/>
      <c r="P247" s="623"/>
      <c r="Q247" s="623"/>
      <c r="R247" s="623"/>
      <c r="S247" s="623"/>
      <c r="T247" s="623"/>
      <c r="U247" s="623"/>
      <c r="V247" s="623"/>
      <c r="W247" s="623"/>
      <c r="X247" s="623"/>
      <c r="Y247" s="623"/>
      <c r="Z247" s="623"/>
      <c r="AA247" s="65"/>
      <c r="AB247" s="65"/>
      <c r="AC247" s="79"/>
    </row>
    <row r="248" spans="1:68" ht="14.25" customHeight="1" x14ac:dyDescent="0.25">
      <c r="A248" s="624" t="s">
        <v>108</v>
      </c>
      <c r="B248" s="624"/>
      <c r="C248" s="624"/>
      <c r="D248" s="624"/>
      <c r="E248" s="624"/>
      <c r="F248" s="624"/>
      <c r="G248" s="624"/>
      <c r="H248" s="624"/>
      <c r="I248" s="624"/>
      <c r="J248" s="624"/>
      <c r="K248" s="624"/>
      <c r="L248" s="624"/>
      <c r="M248" s="624"/>
      <c r="N248" s="624"/>
      <c r="O248" s="624"/>
      <c r="P248" s="624"/>
      <c r="Q248" s="624"/>
      <c r="R248" s="624"/>
      <c r="S248" s="624"/>
      <c r="T248" s="624"/>
      <c r="U248" s="624"/>
      <c r="V248" s="624"/>
      <c r="W248" s="624"/>
      <c r="X248" s="624"/>
      <c r="Y248" s="624"/>
      <c r="Z248" s="624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625">
        <v>4680115885837</v>
      </c>
      <c r="E249" s="625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7"/>
      <c r="R249" s="627"/>
      <c r="S249" s="627"/>
      <c r="T249" s="62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625">
        <v>4680115885851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625">
        <v>4680115885806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625">
        <v>4680115885844</v>
      </c>
      <c r="E252" s="625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625">
        <v>4680115885820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32"/>
      <c r="B254" s="632"/>
      <c r="C254" s="632"/>
      <c r="D254" s="632"/>
      <c r="E254" s="632"/>
      <c r="F254" s="632"/>
      <c r="G254" s="632"/>
      <c r="H254" s="632"/>
      <c r="I254" s="632"/>
      <c r="J254" s="632"/>
      <c r="K254" s="632"/>
      <c r="L254" s="632"/>
      <c r="M254" s="632"/>
      <c r="N254" s="632"/>
      <c r="O254" s="633"/>
      <c r="P254" s="629" t="s">
        <v>40</v>
      </c>
      <c r="Q254" s="630"/>
      <c r="R254" s="630"/>
      <c r="S254" s="630"/>
      <c r="T254" s="630"/>
      <c r="U254" s="630"/>
      <c r="V254" s="631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23" t="s">
        <v>416</v>
      </c>
      <c r="B256" s="623"/>
      <c r="C256" s="623"/>
      <c r="D256" s="623"/>
      <c r="E256" s="623"/>
      <c r="F256" s="623"/>
      <c r="G256" s="623"/>
      <c r="H256" s="623"/>
      <c r="I256" s="623"/>
      <c r="J256" s="623"/>
      <c r="K256" s="623"/>
      <c r="L256" s="623"/>
      <c r="M256" s="623"/>
      <c r="N256" s="623"/>
      <c r="O256" s="623"/>
      <c r="P256" s="623"/>
      <c r="Q256" s="623"/>
      <c r="R256" s="623"/>
      <c r="S256" s="623"/>
      <c r="T256" s="623"/>
      <c r="U256" s="623"/>
      <c r="V256" s="623"/>
      <c r="W256" s="623"/>
      <c r="X256" s="623"/>
      <c r="Y256" s="623"/>
      <c r="Z256" s="623"/>
      <c r="AA256" s="65"/>
      <c r="AB256" s="65"/>
      <c r="AC256" s="79"/>
    </row>
    <row r="257" spans="1:68" ht="14.25" customHeight="1" x14ac:dyDescent="0.25">
      <c r="A257" s="624" t="s">
        <v>108</v>
      </c>
      <c r="B257" s="624"/>
      <c r="C257" s="624"/>
      <c r="D257" s="624"/>
      <c r="E257" s="624"/>
      <c r="F257" s="624"/>
      <c r="G257" s="624"/>
      <c r="H257" s="624"/>
      <c r="I257" s="624"/>
      <c r="J257" s="624"/>
      <c r="K257" s="624"/>
      <c r="L257" s="624"/>
      <c r="M257" s="624"/>
      <c r="N257" s="624"/>
      <c r="O257" s="624"/>
      <c r="P257" s="624"/>
      <c r="Q257" s="624"/>
      <c r="R257" s="624"/>
      <c r="S257" s="624"/>
      <c r="T257" s="624"/>
      <c r="U257" s="624"/>
      <c r="V257" s="624"/>
      <c r="W257" s="624"/>
      <c r="X257" s="624"/>
      <c r="Y257" s="624"/>
      <c r="Z257" s="624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625">
        <v>4607091383423</v>
      </c>
      <c r="E258" s="625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7"/>
      <c r="R258" s="627"/>
      <c r="S258" s="627"/>
      <c r="T258" s="62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625">
        <v>4680115886957</v>
      </c>
      <c r="E259" s="625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2" t="s">
        <v>421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625">
        <v>4680115885660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625">
        <v>4680115886773</v>
      </c>
      <c r="E261" s="625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4" t="s">
        <v>428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32"/>
      <c r="B262" s="632"/>
      <c r="C262" s="632"/>
      <c r="D262" s="632"/>
      <c r="E262" s="632"/>
      <c r="F262" s="632"/>
      <c r="G262" s="632"/>
      <c r="H262" s="632"/>
      <c r="I262" s="632"/>
      <c r="J262" s="632"/>
      <c r="K262" s="632"/>
      <c r="L262" s="632"/>
      <c r="M262" s="632"/>
      <c r="N262" s="632"/>
      <c r="O262" s="633"/>
      <c r="P262" s="629" t="s">
        <v>40</v>
      </c>
      <c r="Q262" s="630"/>
      <c r="R262" s="630"/>
      <c r="S262" s="630"/>
      <c r="T262" s="630"/>
      <c r="U262" s="630"/>
      <c r="V262" s="631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23" t="s">
        <v>430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5"/>
      <c r="AB264" s="65"/>
      <c r="AC264" s="79"/>
    </row>
    <row r="265" spans="1:68" ht="14.25" customHeight="1" x14ac:dyDescent="0.25">
      <c r="A265" s="624" t="s">
        <v>82</v>
      </c>
      <c r="B265" s="624"/>
      <c r="C265" s="624"/>
      <c r="D265" s="624"/>
      <c r="E265" s="624"/>
      <c r="F265" s="624"/>
      <c r="G265" s="624"/>
      <c r="H265" s="624"/>
      <c r="I265" s="624"/>
      <c r="J265" s="624"/>
      <c r="K265" s="624"/>
      <c r="L265" s="624"/>
      <c r="M265" s="624"/>
      <c r="N265" s="624"/>
      <c r="O265" s="624"/>
      <c r="P265" s="624"/>
      <c r="Q265" s="624"/>
      <c r="R265" s="624"/>
      <c r="S265" s="624"/>
      <c r="T265" s="624"/>
      <c r="U265" s="624"/>
      <c r="V265" s="624"/>
      <c r="W265" s="624"/>
      <c r="X265" s="624"/>
      <c r="Y265" s="624"/>
      <c r="Z265" s="624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625">
        <v>4680115886186</v>
      </c>
      <c r="E266" s="625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7"/>
      <c r="R266" s="627"/>
      <c r="S266" s="627"/>
      <c r="T266" s="62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625">
        <v>4680115881228</v>
      </c>
      <c r="E267" s="625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625">
        <v>4680115881211</v>
      </c>
      <c r="E268" s="625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32"/>
      <c r="B269" s="632"/>
      <c r="C269" s="632"/>
      <c r="D269" s="632"/>
      <c r="E269" s="632"/>
      <c r="F269" s="632"/>
      <c r="G269" s="632"/>
      <c r="H269" s="632"/>
      <c r="I269" s="632"/>
      <c r="J269" s="632"/>
      <c r="K269" s="632"/>
      <c r="L269" s="632"/>
      <c r="M269" s="632"/>
      <c r="N269" s="632"/>
      <c r="O269" s="633"/>
      <c r="P269" s="629" t="s">
        <v>40</v>
      </c>
      <c r="Q269" s="630"/>
      <c r="R269" s="630"/>
      <c r="S269" s="630"/>
      <c r="T269" s="630"/>
      <c r="U269" s="630"/>
      <c r="V269" s="631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23" t="s">
        <v>440</v>
      </c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3"/>
      <c r="P271" s="623"/>
      <c r="Q271" s="623"/>
      <c r="R271" s="623"/>
      <c r="S271" s="623"/>
      <c r="T271" s="623"/>
      <c r="U271" s="623"/>
      <c r="V271" s="623"/>
      <c r="W271" s="623"/>
      <c r="X271" s="623"/>
      <c r="Y271" s="623"/>
      <c r="Z271" s="623"/>
      <c r="AA271" s="65"/>
      <c r="AB271" s="65"/>
      <c r="AC271" s="79"/>
    </row>
    <row r="272" spans="1:68" ht="14.25" customHeight="1" x14ac:dyDescent="0.25">
      <c r="A272" s="624" t="s">
        <v>76</v>
      </c>
      <c r="B272" s="624"/>
      <c r="C272" s="624"/>
      <c r="D272" s="624"/>
      <c r="E272" s="624"/>
      <c r="F272" s="624"/>
      <c r="G272" s="624"/>
      <c r="H272" s="624"/>
      <c r="I272" s="624"/>
      <c r="J272" s="624"/>
      <c r="K272" s="624"/>
      <c r="L272" s="624"/>
      <c r="M272" s="624"/>
      <c r="N272" s="624"/>
      <c r="O272" s="624"/>
      <c r="P272" s="624"/>
      <c r="Q272" s="624"/>
      <c r="R272" s="624"/>
      <c r="S272" s="624"/>
      <c r="T272" s="624"/>
      <c r="U272" s="624"/>
      <c r="V272" s="624"/>
      <c r="W272" s="624"/>
      <c r="X272" s="624"/>
      <c r="Y272" s="624"/>
      <c r="Z272" s="624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625">
        <v>4680115880344</v>
      </c>
      <c r="E273" s="625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7"/>
      <c r="R273" s="627"/>
      <c r="S273" s="627"/>
      <c r="T273" s="62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32"/>
      <c r="B274" s="632"/>
      <c r="C274" s="632"/>
      <c r="D274" s="632"/>
      <c r="E274" s="632"/>
      <c r="F274" s="632"/>
      <c r="G274" s="632"/>
      <c r="H274" s="632"/>
      <c r="I274" s="632"/>
      <c r="J274" s="632"/>
      <c r="K274" s="632"/>
      <c r="L274" s="632"/>
      <c r="M274" s="632"/>
      <c r="N274" s="632"/>
      <c r="O274" s="633"/>
      <c r="P274" s="629" t="s">
        <v>40</v>
      </c>
      <c r="Q274" s="630"/>
      <c r="R274" s="630"/>
      <c r="S274" s="630"/>
      <c r="T274" s="630"/>
      <c r="U274" s="630"/>
      <c r="V274" s="631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24" t="s">
        <v>82</v>
      </c>
      <c r="B276" s="624"/>
      <c r="C276" s="624"/>
      <c r="D276" s="624"/>
      <c r="E276" s="624"/>
      <c r="F276" s="624"/>
      <c r="G276" s="624"/>
      <c r="H276" s="624"/>
      <c r="I276" s="624"/>
      <c r="J276" s="624"/>
      <c r="K276" s="624"/>
      <c r="L276" s="624"/>
      <c r="M276" s="624"/>
      <c r="N276" s="624"/>
      <c r="O276" s="624"/>
      <c r="P276" s="624"/>
      <c r="Q276" s="624"/>
      <c r="R276" s="624"/>
      <c r="S276" s="624"/>
      <c r="T276" s="624"/>
      <c r="U276" s="624"/>
      <c r="V276" s="624"/>
      <c r="W276" s="624"/>
      <c r="X276" s="624"/>
      <c r="Y276" s="624"/>
      <c r="Z276" s="624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625">
        <v>4680115884618</v>
      </c>
      <c r="E277" s="625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7"/>
      <c r="R277" s="627"/>
      <c r="S277" s="627"/>
      <c r="T277" s="62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32"/>
      <c r="B278" s="632"/>
      <c r="C278" s="632"/>
      <c r="D278" s="632"/>
      <c r="E278" s="632"/>
      <c r="F278" s="632"/>
      <c r="G278" s="632"/>
      <c r="H278" s="632"/>
      <c r="I278" s="632"/>
      <c r="J278" s="632"/>
      <c r="K278" s="632"/>
      <c r="L278" s="632"/>
      <c r="M278" s="632"/>
      <c r="N278" s="632"/>
      <c r="O278" s="633"/>
      <c r="P278" s="629" t="s">
        <v>40</v>
      </c>
      <c r="Q278" s="630"/>
      <c r="R278" s="630"/>
      <c r="S278" s="630"/>
      <c r="T278" s="630"/>
      <c r="U278" s="630"/>
      <c r="V278" s="631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23" t="s">
        <v>447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5"/>
      <c r="AB280" s="65"/>
      <c r="AC280" s="79"/>
    </row>
    <row r="281" spans="1:68" ht="14.25" customHeight="1" x14ac:dyDescent="0.25">
      <c r="A281" s="624" t="s">
        <v>108</v>
      </c>
      <c r="B281" s="624"/>
      <c r="C281" s="624"/>
      <c r="D281" s="624"/>
      <c r="E281" s="624"/>
      <c r="F281" s="624"/>
      <c r="G281" s="624"/>
      <c r="H281" s="624"/>
      <c r="I281" s="624"/>
      <c r="J281" s="624"/>
      <c r="K281" s="624"/>
      <c r="L281" s="624"/>
      <c r="M281" s="624"/>
      <c r="N281" s="624"/>
      <c r="O281" s="624"/>
      <c r="P281" s="624"/>
      <c r="Q281" s="624"/>
      <c r="R281" s="624"/>
      <c r="S281" s="624"/>
      <c r="T281" s="624"/>
      <c r="U281" s="624"/>
      <c r="V281" s="624"/>
      <c r="W281" s="624"/>
      <c r="X281" s="624"/>
      <c r="Y281" s="624"/>
      <c r="Z281" s="624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625">
        <v>4680115883703</v>
      </c>
      <c r="E282" s="625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7"/>
      <c r="R282" s="627"/>
      <c r="S282" s="627"/>
      <c r="T282" s="62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32"/>
      <c r="B283" s="632"/>
      <c r="C283" s="632"/>
      <c r="D283" s="632"/>
      <c r="E283" s="632"/>
      <c r="F283" s="632"/>
      <c r="G283" s="632"/>
      <c r="H283" s="632"/>
      <c r="I283" s="632"/>
      <c r="J283" s="632"/>
      <c r="K283" s="632"/>
      <c r="L283" s="632"/>
      <c r="M283" s="632"/>
      <c r="N283" s="632"/>
      <c r="O283" s="633"/>
      <c r="P283" s="629" t="s">
        <v>40</v>
      </c>
      <c r="Q283" s="630"/>
      <c r="R283" s="630"/>
      <c r="S283" s="630"/>
      <c r="T283" s="630"/>
      <c r="U283" s="630"/>
      <c r="V283" s="631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23" t="s">
        <v>452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5"/>
      <c r="AB285" s="65"/>
      <c r="AC285" s="79"/>
    </row>
    <row r="286" spans="1:68" ht="14.25" customHeight="1" x14ac:dyDescent="0.25">
      <c r="A286" s="624" t="s">
        <v>108</v>
      </c>
      <c r="B286" s="624"/>
      <c r="C286" s="624"/>
      <c r="D286" s="624"/>
      <c r="E286" s="624"/>
      <c r="F286" s="624"/>
      <c r="G286" s="624"/>
      <c r="H286" s="624"/>
      <c r="I286" s="624"/>
      <c r="J286" s="624"/>
      <c r="K286" s="624"/>
      <c r="L286" s="624"/>
      <c r="M286" s="624"/>
      <c r="N286" s="624"/>
      <c r="O286" s="624"/>
      <c r="P286" s="624"/>
      <c r="Q286" s="624"/>
      <c r="R286" s="624"/>
      <c r="S286" s="624"/>
      <c r="T286" s="624"/>
      <c r="U286" s="624"/>
      <c r="V286" s="624"/>
      <c r="W286" s="624"/>
      <c r="X286" s="624"/>
      <c r="Y286" s="624"/>
      <c r="Z286" s="624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4301012126</v>
      </c>
      <c r="D287" s="625">
        <v>4607091386004</v>
      </c>
      <c r="E287" s="62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7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627"/>
      <c r="R287" s="627"/>
      <c r="S287" s="627"/>
      <c r="T287" s="62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27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0</v>
      </c>
      <c r="BN287" s="78">
        <f t="shared" ref="BN287:BN292" si="29">IFERROR(Y287*I287/H287,"0")</f>
        <v>0</v>
      </c>
      <c r="BO287" s="78">
        <f t="shared" ref="BO287:BO292" si="30">IFERROR(1/J287*(X287/H287),"0")</f>
        <v>0</v>
      </c>
      <c r="BP287" s="78">
        <f t="shared" ref="BP287:BP292" si="31">IFERROR(1/J287*(Y287/H287),"0")</f>
        <v>0</v>
      </c>
    </row>
    <row r="288" spans="1:68" ht="27" customHeight="1" x14ac:dyDescent="0.25">
      <c r="A288" s="63" t="s">
        <v>456</v>
      </c>
      <c r="B288" s="63" t="s">
        <v>457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27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0</v>
      </c>
      <c r="BN288" s="78">
        <f t="shared" si="29"/>
        <v>0</v>
      </c>
      <c r="BO288" s="78">
        <f t="shared" si="30"/>
        <v>0</v>
      </c>
      <c r="BP288" s="78">
        <f t="shared" si="31"/>
        <v>0</v>
      </c>
    </row>
    <row r="289" spans="1:68" ht="37.5" customHeight="1" x14ac:dyDescent="0.25">
      <c r="A289" s="63" t="s">
        <v>459</v>
      </c>
      <c r="B289" s="63" t="s">
        <v>460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76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470</v>
      </c>
      <c r="B296" s="63" t="s">
        <v>471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2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0</v>
      </c>
      <c r="BN296" s="78">
        <f t="shared" ref="BN296:BN302" si="34">IFERROR(Y296*I296/H296,"0")</f>
        <v>0</v>
      </c>
      <c r="BO296" s="78">
        <f t="shared" ref="BO296:BO302" si="35">IFERROR(1/J296*(X296/H296),"0")</f>
        <v>0</v>
      </c>
      <c r="BP296" s="78">
        <f t="shared" ref="BP296:BP302" si="36">IFERROR(1/J296*(Y296/H296),"0")</f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0</v>
      </c>
      <c r="BN297" s="78">
        <f t="shared" si="34"/>
        <v>0</v>
      </c>
      <c r="BO297" s="78">
        <f t="shared" si="35"/>
        <v>0</v>
      </c>
      <c r="BP297" s="78">
        <f t="shared" si="36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82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489</v>
      </c>
      <c r="B306" s="63" t="s">
        <v>490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492</v>
      </c>
      <c r="B307" s="63" t="s">
        <v>493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170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504</v>
      </c>
      <c r="B314" s="63" t="s">
        <v>505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510</v>
      </c>
      <c r="B316" s="63" t="s">
        <v>511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100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513</v>
      </c>
      <c r="B320" s="63" t="s">
        <v>514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2" t="s">
        <v>515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783" t="s">
        <v>519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525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526</v>
      </c>
      <c r="B327" s="63" t="s">
        <v>527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530</v>
      </c>
      <c r="B328" s="63" t="s">
        <v>531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534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82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535</v>
      </c>
      <c r="B334" s="63" t="s">
        <v>536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538</v>
      </c>
      <c r="B335" s="63" t="s">
        <v>539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541</v>
      </c>
      <c r="B336" s="63" t="s">
        <v>542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544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545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108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546</v>
      </c>
      <c r="B342" s="63" t="s">
        <v>547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7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0</v>
      </c>
      <c r="BN342" s="78">
        <f t="shared" ref="BN342:BN348" si="39">IFERROR(Y342*I342/H342,"0")</f>
        <v>0</v>
      </c>
      <c r="BO342" s="78">
        <f t="shared" ref="BO342:BO348" si="40">IFERROR(1/J342*(X342/H342),"0")</f>
        <v>0</v>
      </c>
      <c r="BP342" s="78">
        <f t="shared" ref="BP342:BP348" si="41">IFERROR(1/J342*(Y342/H342),"0")</f>
        <v>0</v>
      </c>
    </row>
    <row r="343" spans="1:68" ht="27" customHeight="1" x14ac:dyDescent="0.25">
      <c r="A343" s="63" t="s">
        <v>549</v>
      </c>
      <c r="B343" s="63" t="s">
        <v>550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0</v>
      </c>
      <c r="BN343" s="78">
        <f t="shared" si="39"/>
        <v>0</v>
      </c>
      <c r="BO343" s="78">
        <f t="shared" si="40"/>
        <v>0</v>
      </c>
      <c r="BP343" s="78">
        <f t="shared" si="41"/>
        <v>0</v>
      </c>
    </row>
    <row r="344" spans="1:68" ht="37.5" customHeight="1" x14ac:dyDescent="0.25">
      <c r="A344" s="63" t="s">
        <v>552</v>
      </c>
      <c r="B344" s="63" t="s">
        <v>553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customHeight="1" x14ac:dyDescent="0.25">
      <c r="A348" s="63" t="s">
        <v>563</v>
      </c>
      <c r="B348" s="63" t="s">
        <v>564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140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565</v>
      </c>
      <c r="B352" s="63" t="s">
        <v>566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568</v>
      </c>
      <c r="B353" s="63" t="s">
        <v>569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82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570</v>
      </c>
      <c r="B357" s="63" t="s">
        <v>571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170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576</v>
      </c>
      <c r="B362" s="63" t="s">
        <v>577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803" t="s">
        <v>578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580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108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581</v>
      </c>
      <c r="B367" s="63" t="s">
        <v>582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587</v>
      </c>
      <c r="B369" s="63" t="s">
        <v>588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76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589</v>
      </c>
      <c r="B373" s="63" t="s">
        <v>590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2"/>
      <c r="B374" s="632"/>
      <c r="C374" s="632"/>
      <c r="D374" s="632"/>
      <c r="E374" s="632"/>
      <c r="F374" s="632"/>
      <c r="G374" s="632"/>
      <c r="H374" s="632"/>
      <c r="I374" s="632"/>
      <c r="J374" s="632"/>
      <c r="K374" s="632"/>
      <c r="L374" s="632"/>
      <c r="M374" s="632"/>
      <c r="N374" s="632"/>
      <c r="O374" s="633"/>
      <c r="P374" s="629" t="s">
        <v>40</v>
      </c>
      <c r="Q374" s="630"/>
      <c r="R374" s="630"/>
      <c r="S374" s="630"/>
      <c r="T374" s="630"/>
      <c r="U374" s="630"/>
      <c r="V374" s="631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4" t="s">
        <v>82</v>
      </c>
      <c r="B376" s="624"/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4"/>
      <c r="P376" s="624"/>
      <c r="Q376" s="624"/>
      <c r="R376" s="624"/>
      <c r="S376" s="624"/>
      <c r="T376" s="624"/>
      <c r="U376" s="624"/>
      <c r="V376" s="624"/>
      <c r="W376" s="624"/>
      <c r="X376" s="624"/>
      <c r="Y376" s="624"/>
      <c r="Z376" s="624"/>
      <c r="AA376" s="66"/>
      <c r="AB376" s="66"/>
      <c r="AC376" s="80"/>
    </row>
    <row r="377" spans="1:68" ht="27" customHeight="1" x14ac:dyDescent="0.25">
      <c r="A377" s="63" t="s">
        <v>592</v>
      </c>
      <c r="B377" s="63" t="s">
        <v>593</v>
      </c>
      <c r="C377" s="36">
        <v>4301051899</v>
      </c>
      <c r="D377" s="625">
        <v>4607091384246</v>
      </c>
      <c r="E377" s="625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8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7"/>
      <c r="R377" s="627"/>
      <c r="S377" s="627"/>
      <c r="T377" s="62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595</v>
      </c>
      <c r="B378" s="63" t="s">
        <v>596</v>
      </c>
      <c r="C378" s="36">
        <v>4301051660</v>
      </c>
      <c r="D378" s="625">
        <v>4607091384253</v>
      </c>
      <c r="E378" s="625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2"/>
      <c r="B379" s="632"/>
      <c r="C379" s="632"/>
      <c r="D379" s="632"/>
      <c r="E379" s="632"/>
      <c r="F379" s="632"/>
      <c r="G379" s="632"/>
      <c r="H379" s="632"/>
      <c r="I379" s="632"/>
      <c r="J379" s="632"/>
      <c r="K379" s="632"/>
      <c r="L379" s="632"/>
      <c r="M379" s="632"/>
      <c r="N379" s="632"/>
      <c r="O379" s="633"/>
      <c r="P379" s="629" t="s">
        <v>40</v>
      </c>
      <c r="Q379" s="630"/>
      <c r="R379" s="630"/>
      <c r="S379" s="630"/>
      <c r="T379" s="630"/>
      <c r="U379" s="630"/>
      <c r="V379" s="631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4" t="s">
        <v>170</v>
      </c>
      <c r="B381" s="624"/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4"/>
      <c r="P381" s="624"/>
      <c r="Q381" s="624"/>
      <c r="R381" s="624"/>
      <c r="S381" s="624"/>
      <c r="T381" s="624"/>
      <c r="U381" s="624"/>
      <c r="V381" s="624"/>
      <c r="W381" s="624"/>
      <c r="X381" s="624"/>
      <c r="Y381" s="624"/>
      <c r="Z381" s="624"/>
      <c r="AA381" s="66"/>
      <c r="AB381" s="66"/>
      <c r="AC381" s="80"/>
    </row>
    <row r="382" spans="1:68" ht="27" customHeight="1" x14ac:dyDescent="0.25">
      <c r="A382" s="63" t="s">
        <v>597</v>
      </c>
      <c r="B382" s="63" t="s">
        <v>598</v>
      </c>
      <c r="C382" s="36">
        <v>4301060441</v>
      </c>
      <c r="D382" s="625">
        <v>4607091389357</v>
      </c>
      <c r="E382" s="625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7"/>
      <c r="R382" s="627"/>
      <c r="S382" s="627"/>
      <c r="T382" s="62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2"/>
      <c r="B383" s="632"/>
      <c r="C383" s="632"/>
      <c r="D383" s="632"/>
      <c r="E383" s="632"/>
      <c r="F383" s="632"/>
      <c r="G383" s="632"/>
      <c r="H383" s="632"/>
      <c r="I383" s="632"/>
      <c r="J383" s="632"/>
      <c r="K383" s="632"/>
      <c r="L383" s="632"/>
      <c r="M383" s="632"/>
      <c r="N383" s="632"/>
      <c r="O383" s="633"/>
      <c r="P383" s="629" t="s">
        <v>40</v>
      </c>
      <c r="Q383" s="630"/>
      <c r="R383" s="630"/>
      <c r="S383" s="630"/>
      <c r="T383" s="630"/>
      <c r="U383" s="630"/>
      <c r="V383" s="63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2" t="s">
        <v>600</v>
      </c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2"/>
      <c r="P385" s="622"/>
      <c r="Q385" s="622"/>
      <c r="R385" s="622"/>
      <c r="S385" s="622"/>
      <c r="T385" s="622"/>
      <c r="U385" s="622"/>
      <c r="V385" s="622"/>
      <c r="W385" s="622"/>
      <c r="X385" s="622"/>
      <c r="Y385" s="622"/>
      <c r="Z385" s="622"/>
      <c r="AA385" s="54"/>
      <c r="AB385" s="54"/>
      <c r="AC385" s="54"/>
    </row>
    <row r="386" spans="1:68" ht="16.5" customHeight="1" x14ac:dyDescent="0.25">
      <c r="A386" s="623" t="s">
        <v>601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5"/>
      <c r="AB386" s="65"/>
      <c r="AC386" s="79"/>
    </row>
    <row r="387" spans="1:68" ht="14.25" customHeight="1" x14ac:dyDescent="0.25">
      <c r="A387" s="624" t="s">
        <v>76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66"/>
      <c r="AB387" s="66"/>
      <c r="AC387" s="80"/>
    </row>
    <row r="388" spans="1:68" ht="27" customHeight="1" x14ac:dyDescent="0.25">
      <c r="A388" s="63" t="s">
        <v>602</v>
      </c>
      <c r="B388" s="63" t="s">
        <v>603</v>
      </c>
      <c r="C388" s="36">
        <v>4301031405</v>
      </c>
      <c r="D388" s="625">
        <v>4680115886100</v>
      </c>
      <c r="E388" s="625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7"/>
      <c r="R388" s="627"/>
      <c r="S388" s="627"/>
      <c r="T388" s="628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2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0</v>
      </c>
      <c r="BN388" s="78">
        <f t="shared" ref="BN388:BN397" si="44">IFERROR(Y388*I388/H388,"0")</f>
        <v>0</v>
      </c>
      <c r="BO388" s="78">
        <f t="shared" ref="BO388:BO397" si="45">IFERROR(1/J388*(X388/H388),"0")</f>
        <v>0</v>
      </c>
      <c r="BP388" s="78">
        <f t="shared" ref="BP388:BP397" si="46">IFERROR(1/J388*(Y388/H388),"0")</f>
        <v>0</v>
      </c>
    </row>
    <row r="389" spans="1:68" ht="27" customHeight="1" x14ac:dyDescent="0.25">
      <c r="A389" s="63" t="s">
        <v>605</v>
      </c>
      <c r="B389" s="63" t="s">
        <v>606</v>
      </c>
      <c r="C389" s="36">
        <v>4301031382</v>
      </c>
      <c r="D389" s="625">
        <v>4680115886117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605</v>
      </c>
      <c r="B390" s="63" t="s">
        <v>608</v>
      </c>
      <c r="C390" s="36">
        <v>4301031406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4301031402</v>
      </c>
      <c r="D391" s="625">
        <v>4680115886124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4301031366</v>
      </c>
      <c r="D392" s="625">
        <v>4680115883147</v>
      </c>
      <c r="E392" s="625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4301031362</v>
      </c>
      <c r="D393" s="625">
        <v>4607091384338</v>
      </c>
      <c r="E393" s="625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4301031361</v>
      </c>
      <c r="D394" s="625">
        <v>4607091389524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4301031364</v>
      </c>
      <c r="D395" s="625">
        <v>4680115883161</v>
      </c>
      <c r="E395" s="625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4301031358</v>
      </c>
      <c r="D396" s="625">
        <v>4607091389531</v>
      </c>
      <c r="E396" s="625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customHeight="1" x14ac:dyDescent="0.25">
      <c r="A397" s="63" t="s">
        <v>625</v>
      </c>
      <c r="B397" s="63" t="s">
        <v>626</v>
      </c>
      <c r="C397" s="36">
        <v>4301031360</v>
      </c>
      <c r="D397" s="625">
        <v>4607091384345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x14ac:dyDescent="0.2">
      <c r="A398" s="632"/>
      <c r="B398" s="632"/>
      <c r="C398" s="632"/>
      <c r="D398" s="632"/>
      <c r="E398" s="632"/>
      <c r="F398" s="632"/>
      <c r="G398" s="632"/>
      <c r="H398" s="632"/>
      <c r="I398" s="632"/>
      <c r="J398" s="632"/>
      <c r="K398" s="632"/>
      <c r="L398" s="632"/>
      <c r="M398" s="632"/>
      <c r="N398" s="632"/>
      <c r="O398" s="633"/>
      <c r="P398" s="629" t="s">
        <v>40</v>
      </c>
      <c r="Q398" s="630"/>
      <c r="R398" s="630"/>
      <c r="S398" s="630"/>
      <c r="T398" s="630"/>
      <c r="U398" s="630"/>
      <c r="V398" s="631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4" t="s">
        <v>82</v>
      </c>
      <c r="B400" s="624"/>
      <c r="C400" s="624"/>
      <c r="D400" s="624"/>
      <c r="E400" s="624"/>
      <c r="F400" s="624"/>
      <c r="G400" s="624"/>
      <c r="H400" s="624"/>
      <c r="I400" s="624"/>
      <c r="J400" s="624"/>
      <c r="K400" s="624"/>
      <c r="L400" s="624"/>
      <c r="M400" s="624"/>
      <c r="N400" s="624"/>
      <c r="O400" s="624"/>
      <c r="P400" s="624"/>
      <c r="Q400" s="624"/>
      <c r="R400" s="624"/>
      <c r="S400" s="624"/>
      <c r="T400" s="624"/>
      <c r="U400" s="624"/>
      <c r="V400" s="624"/>
      <c r="W400" s="624"/>
      <c r="X400" s="624"/>
      <c r="Y400" s="624"/>
      <c r="Z400" s="624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4301051284</v>
      </c>
      <c r="D401" s="625">
        <v>4607091384352</v>
      </c>
      <c r="E401" s="625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8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7"/>
      <c r="R401" s="627"/>
      <c r="S401" s="627"/>
      <c r="T401" s="62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4301051431</v>
      </c>
      <c r="D402" s="625">
        <v>4607091389654</v>
      </c>
      <c r="E402" s="625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2"/>
      <c r="B403" s="632"/>
      <c r="C403" s="632"/>
      <c r="D403" s="632"/>
      <c r="E403" s="632"/>
      <c r="F403" s="632"/>
      <c r="G403" s="632"/>
      <c r="H403" s="632"/>
      <c r="I403" s="632"/>
      <c r="J403" s="632"/>
      <c r="K403" s="632"/>
      <c r="L403" s="632"/>
      <c r="M403" s="632"/>
      <c r="N403" s="632"/>
      <c r="O403" s="633"/>
      <c r="P403" s="629" t="s">
        <v>40</v>
      </c>
      <c r="Q403" s="630"/>
      <c r="R403" s="630"/>
      <c r="S403" s="630"/>
      <c r="T403" s="630"/>
      <c r="U403" s="630"/>
      <c r="V403" s="631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3" t="s">
        <v>633</v>
      </c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23"/>
      <c r="P405" s="623"/>
      <c r="Q405" s="623"/>
      <c r="R405" s="623"/>
      <c r="S405" s="623"/>
      <c r="T405" s="623"/>
      <c r="U405" s="623"/>
      <c r="V405" s="623"/>
      <c r="W405" s="623"/>
      <c r="X405" s="623"/>
      <c r="Y405" s="623"/>
      <c r="Z405" s="623"/>
      <c r="AA405" s="65"/>
      <c r="AB405" s="65"/>
      <c r="AC405" s="79"/>
    </row>
    <row r="406" spans="1:68" ht="14.25" customHeight="1" x14ac:dyDescent="0.25">
      <c r="A406" s="624" t="s">
        <v>140</v>
      </c>
      <c r="B406" s="624"/>
      <c r="C406" s="624"/>
      <c r="D406" s="624"/>
      <c r="E406" s="624"/>
      <c r="F406" s="624"/>
      <c r="G406" s="624"/>
      <c r="H406" s="624"/>
      <c r="I406" s="624"/>
      <c r="J406" s="624"/>
      <c r="K406" s="624"/>
      <c r="L406" s="624"/>
      <c r="M406" s="624"/>
      <c r="N406" s="624"/>
      <c r="O406" s="624"/>
      <c r="P406" s="624"/>
      <c r="Q406" s="624"/>
      <c r="R406" s="624"/>
      <c r="S406" s="624"/>
      <c r="T406" s="624"/>
      <c r="U406" s="624"/>
      <c r="V406" s="624"/>
      <c r="W406" s="624"/>
      <c r="X406" s="624"/>
      <c r="Y406" s="624"/>
      <c r="Z406" s="624"/>
      <c r="AA406" s="66"/>
      <c r="AB406" s="66"/>
      <c r="AC406" s="80"/>
    </row>
    <row r="407" spans="1:68" ht="27" customHeight="1" x14ac:dyDescent="0.25">
      <c r="A407" s="63" t="s">
        <v>634</v>
      </c>
      <c r="B407" s="63" t="s">
        <v>635</v>
      </c>
      <c r="C407" s="36">
        <v>4301020319</v>
      </c>
      <c r="D407" s="625">
        <v>4680115885240</v>
      </c>
      <c r="E407" s="625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7"/>
      <c r="R407" s="627"/>
      <c r="S407" s="627"/>
      <c r="T407" s="62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2"/>
      <c r="B408" s="632"/>
      <c r="C408" s="632"/>
      <c r="D408" s="632"/>
      <c r="E408" s="632"/>
      <c r="F408" s="632"/>
      <c r="G408" s="632"/>
      <c r="H408" s="632"/>
      <c r="I408" s="632"/>
      <c r="J408" s="632"/>
      <c r="K408" s="632"/>
      <c r="L408" s="632"/>
      <c r="M408" s="632"/>
      <c r="N408" s="632"/>
      <c r="O408" s="633"/>
      <c r="P408" s="629" t="s">
        <v>40</v>
      </c>
      <c r="Q408" s="630"/>
      <c r="R408" s="630"/>
      <c r="S408" s="630"/>
      <c r="T408" s="630"/>
      <c r="U408" s="630"/>
      <c r="V408" s="63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4" t="s">
        <v>76</v>
      </c>
      <c r="B410" s="624"/>
      <c r="C410" s="624"/>
      <c r="D410" s="624"/>
      <c r="E410" s="624"/>
      <c r="F410" s="624"/>
      <c r="G410" s="624"/>
      <c r="H410" s="624"/>
      <c r="I410" s="624"/>
      <c r="J410" s="624"/>
      <c r="K410" s="624"/>
      <c r="L410" s="624"/>
      <c r="M410" s="624"/>
      <c r="N410" s="624"/>
      <c r="O410" s="624"/>
      <c r="P410" s="624"/>
      <c r="Q410" s="624"/>
      <c r="R410" s="624"/>
      <c r="S410" s="624"/>
      <c r="T410" s="624"/>
      <c r="U410" s="624"/>
      <c r="V410" s="624"/>
      <c r="W410" s="624"/>
      <c r="X410" s="624"/>
      <c r="Y410" s="624"/>
      <c r="Z410" s="624"/>
      <c r="AA410" s="66"/>
      <c r="AB410" s="66"/>
      <c r="AC410" s="80"/>
    </row>
    <row r="411" spans="1:68" ht="27" customHeight="1" x14ac:dyDescent="0.25">
      <c r="A411" s="63" t="s">
        <v>637</v>
      </c>
      <c r="B411" s="63" t="s">
        <v>638</v>
      </c>
      <c r="C411" s="36">
        <v>4301031403</v>
      </c>
      <c r="D411" s="625">
        <v>4680115886094</v>
      </c>
      <c r="E411" s="625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7"/>
      <c r="R411" s="627"/>
      <c r="S411" s="627"/>
      <c r="T411" s="62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4301031363</v>
      </c>
      <c r="D412" s="625">
        <v>4607091389425</v>
      </c>
      <c r="E412" s="625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4301031373</v>
      </c>
      <c r="D413" s="625">
        <v>4680115880771</v>
      </c>
      <c r="E413" s="625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4301031359</v>
      </c>
      <c r="D414" s="625">
        <v>4607091389500</v>
      </c>
      <c r="E414" s="625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2"/>
      <c r="B415" s="632"/>
      <c r="C415" s="632"/>
      <c r="D415" s="632"/>
      <c r="E415" s="632"/>
      <c r="F415" s="632"/>
      <c r="G415" s="632"/>
      <c r="H415" s="632"/>
      <c r="I415" s="632"/>
      <c r="J415" s="632"/>
      <c r="K415" s="632"/>
      <c r="L415" s="632"/>
      <c r="M415" s="632"/>
      <c r="N415" s="632"/>
      <c r="O415" s="633"/>
      <c r="P415" s="629" t="s">
        <v>40</v>
      </c>
      <c r="Q415" s="630"/>
      <c r="R415" s="630"/>
      <c r="S415" s="630"/>
      <c r="T415" s="630"/>
      <c r="U415" s="630"/>
      <c r="V415" s="631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3" t="s">
        <v>648</v>
      </c>
      <c r="B417" s="623"/>
      <c r="C417" s="623"/>
      <c r="D417" s="623"/>
      <c r="E417" s="623"/>
      <c r="F417" s="623"/>
      <c r="G417" s="623"/>
      <c r="H417" s="623"/>
      <c r="I417" s="623"/>
      <c r="J417" s="623"/>
      <c r="K417" s="623"/>
      <c r="L417" s="623"/>
      <c r="M417" s="623"/>
      <c r="N417" s="623"/>
      <c r="O417" s="623"/>
      <c r="P417" s="623"/>
      <c r="Q417" s="623"/>
      <c r="R417" s="623"/>
      <c r="S417" s="623"/>
      <c r="T417" s="623"/>
      <c r="U417" s="623"/>
      <c r="V417" s="623"/>
      <c r="W417" s="623"/>
      <c r="X417" s="623"/>
      <c r="Y417" s="623"/>
      <c r="Z417" s="623"/>
      <c r="AA417" s="65"/>
      <c r="AB417" s="65"/>
      <c r="AC417" s="79"/>
    </row>
    <row r="418" spans="1:68" ht="14.25" customHeight="1" x14ac:dyDescent="0.25">
      <c r="A418" s="624" t="s">
        <v>76</v>
      </c>
      <c r="B418" s="624"/>
      <c r="C418" s="624"/>
      <c r="D418" s="624"/>
      <c r="E418" s="624"/>
      <c r="F418" s="624"/>
      <c r="G418" s="624"/>
      <c r="H418" s="624"/>
      <c r="I418" s="624"/>
      <c r="J418" s="624"/>
      <c r="K418" s="624"/>
      <c r="L418" s="624"/>
      <c r="M418" s="624"/>
      <c r="N418" s="624"/>
      <c r="O418" s="624"/>
      <c r="P418" s="624"/>
      <c r="Q418" s="624"/>
      <c r="R418" s="624"/>
      <c r="S418" s="624"/>
      <c r="T418" s="624"/>
      <c r="U418" s="624"/>
      <c r="V418" s="624"/>
      <c r="W418" s="624"/>
      <c r="X418" s="624"/>
      <c r="Y418" s="624"/>
      <c r="Z418" s="624"/>
      <c r="AA418" s="66"/>
      <c r="AB418" s="66"/>
      <c r="AC418" s="80"/>
    </row>
    <row r="419" spans="1:68" ht="27" customHeight="1" x14ac:dyDescent="0.25">
      <c r="A419" s="63" t="s">
        <v>649</v>
      </c>
      <c r="B419" s="63" t="s">
        <v>650</v>
      </c>
      <c r="C419" s="36">
        <v>4301031347</v>
      </c>
      <c r="D419" s="625">
        <v>4680115885110</v>
      </c>
      <c r="E419" s="625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7"/>
      <c r="R419" s="627"/>
      <c r="S419" s="627"/>
      <c r="T419" s="62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2"/>
      <c r="B420" s="632"/>
      <c r="C420" s="632"/>
      <c r="D420" s="632"/>
      <c r="E420" s="632"/>
      <c r="F420" s="632"/>
      <c r="G420" s="632"/>
      <c r="H420" s="632"/>
      <c r="I420" s="632"/>
      <c r="J420" s="632"/>
      <c r="K420" s="632"/>
      <c r="L420" s="632"/>
      <c r="M420" s="632"/>
      <c r="N420" s="632"/>
      <c r="O420" s="633"/>
      <c r="P420" s="629" t="s">
        <v>40</v>
      </c>
      <c r="Q420" s="630"/>
      <c r="R420" s="630"/>
      <c r="S420" s="630"/>
      <c r="T420" s="630"/>
      <c r="U420" s="630"/>
      <c r="V420" s="631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3" t="s">
        <v>652</v>
      </c>
      <c r="B422" s="623"/>
      <c r="C422" s="623"/>
      <c r="D422" s="623"/>
      <c r="E422" s="623"/>
      <c r="F422" s="623"/>
      <c r="G422" s="623"/>
      <c r="H422" s="623"/>
      <c r="I422" s="623"/>
      <c r="J422" s="623"/>
      <c r="K422" s="623"/>
      <c r="L422" s="623"/>
      <c r="M422" s="623"/>
      <c r="N422" s="623"/>
      <c r="O422" s="623"/>
      <c r="P422" s="623"/>
      <c r="Q422" s="623"/>
      <c r="R422" s="623"/>
      <c r="S422" s="623"/>
      <c r="T422" s="623"/>
      <c r="U422" s="623"/>
      <c r="V422" s="623"/>
      <c r="W422" s="623"/>
      <c r="X422" s="623"/>
      <c r="Y422" s="623"/>
      <c r="Z422" s="623"/>
      <c r="AA422" s="65"/>
      <c r="AB422" s="65"/>
      <c r="AC422" s="79"/>
    </row>
    <row r="423" spans="1:68" ht="14.25" customHeight="1" x14ac:dyDescent="0.25">
      <c r="A423" s="624" t="s">
        <v>76</v>
      </c>
      <c r="B423" s="624"/>
      <c r="C423" s="624"/>
      <c r="D423" s="624"/>
      <c r="E423" s="624"/>
      <c r="F423" s="624"/>
      <c r="G423" s="624"/>
      <c r="H423" s="624"/>
      <c r="I423" s="624"/>
      <c r="J423" s="624"/>
      <c r="K423" s="624"/>
      <c r="L423" s="624"/>
      <c r="M423" s="624"/>
      <c r="N423" s="624"/>
      <c r="O423" s="624"/>
      <c r="P423" s="624"/>
      <c r="Q423" s="624"/>
      <c r="R423" s="624"/>
      <c r="S423" s="624"/>
      <c r="T423" s="624"/>
      <c r="U423" s="624"/>
      <c r="V423" s="624"/>
      <c r="W423" s="624"/>
      <c r="X423" s="624"/>
      <c r="Y423" s="624"/>
      <c r="Z423" s="624"/>
      <c r="AA423" s="66"/>
      <c r="AB423" s="66"/>
      <c r="AC423" s="80"/>
    </row>
    <row r="424" spans="1:68" ht="27" customHeight="1" x14ac:dyDescent="0.25">
      <c r="A424" s="63" t="s">
        <v>653</v>
      </c>
      <c r="B424" s="63" t="s">
        <v>654</v>
      </c>
      <c r="C424" s="36">
        <v>4301031261</v>
      </c>
      <c r="D424" s="625">
        <v>4680115885103</v>
      </c>
      <c r="E424" s="625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7"/>
      <c r="R424" s="627"/>
      <c r="S424" s="627"/>
      <c r="T424" s="62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2"/>
      <c r="B425" s="632"/>
      <c r="C425" s="632"/>
      <c r="D425" s="632"/>
      <c r="E425" s="632"/>
      <c r="F425" s="632"/>
      <c r="G425" s="632"/>
      <c r="H425" s="632"/>
      <c r="I425" s="632"/>
      <c r="J425" s="632"/>
      <c r="K425" s="632"/>
      <c r="L425" s="632"/>
      <c r="M425" s="632"/>
      <c r="N425" s="632"/>
      <c r="O425" s="633"/>
      <c r="P425" s="629" t="s">
        <v>40</v>
      </c>
      <c r="Q425" s="630"/>
      <c r="R425" s="630"/>
      <c r="S425" s="630"/>
      <c r="T425" s="630"/>
      <c r="U425" s="630"/>
      <c r="V425" s="631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2"/>
      <c r="B426" s="632"/>
      <c r="C426" s="632"/>
      <c r="D426" s="632"/>
      <c r="E426" s="632"/>
      <c r="F426" s="632"/>
      <c r="G426" s="632"/>
      <c r="H426" s="632"/>
      <c r="I426" s="632"/>
      <c r="J426" s="632"/>
      <c r="K426" s="632"/>
      <c r="L426" s="632"/>
      <c r="M426" s="632"/>
      <c r="N426" s="632"/>
      <c r="O426" s="633"/>
      <c r="P426" s="629" t="s">
        <v>40</v>
      </c>
      <c r="Q426" s="630"/>
      <c r="R426" s="630"/>
      <c r="S426" s="630"/>
      <c r="T426" s="630"/>
      <c r="U426" s="630"/>
      <c r="V426" s="631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2" t="s">
        <v>656</v>
      </c>
      <c r="B427" s="622"/>
      <c r="C427" s="622"/>
      <c r="D427" s="622"/>
      <c r="E427" s="622"/>
      <c r="F427" s="622"/>
      <c r="G427" s="622"/>
      <c r="H427" s="622"/>
      <c r="I427" s="622"/>
      <c r="J427" s="622"/>
      <c r="K427" s="622"/>
      <c r="L427" s="622"/>
      <c r="M427" s="622"/>
      <c r="N427" s="622"/>
      <c r="O427" s="622"/>
      <c r="P427" s="622"/>
      <c r="Q427" s="622"/>
      <c r="R427" s="622"/>
      <c r="S427" s="622"/>
      <c r="T427" s="622"/>
      <c r="U427" s="622"/>
      <c r="V427" s="622"/>
      <c r="W427" s="622"/>
      <c r="X427" s="622"/>
      <c r="Y427" s="622"/>
      <c r="Z427" s="622"/>
      <c r="AA427" s="54"/>
      <c r="AB427" s="54"/>
      <c r="AC427" s="54"/>
    </row>
    <row r="428" spans="1:68" ht="16.5" customHeight="1" x14ac:dyDescent="0.25">
      <c r="A428" s="623" t="s">
        <v>656</v>
      </c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23"/>
      <c r="P428" s="623"/>
      <c r="Q428" s="623"/>
      <c r="R428" s="623"/>
      <c r="S428" s="623"/>
      <c r="T428" s="623"/>
      <c r="U428" s="623"/>
      <c r="V428" s="623"/>
      <c r="W428" s="623"/>
      <c r="X428" s="623"/>
      <c r="Y428" s="623"/>
      <c r="Z428" s="623"/>
      <c r="AA428" s="65"/>
      <c r="AB428" s="65"/>
      <c r="AC428" s="79"/>
    </row>
    <row r="429" spans="1:68" ht="14.25" customHeight="1" x14ac:dyDescent="0.25">
      <c r="A429" s="624" t="s">
        <v>108</v>
      </c>
      <c r="B429" s="624"/>
      <c r="C429" s="624"/>
      <c r="D429" s="624"/>
      <c r="E429" s="624"/>
      <c r="F429" s="624"/>
      <c r="G429" s="624"/>
      <c r="H429" s="624"/>
      <c r="I429" s="624"/>
      <c r="J429" s="624"/>
      <c r="K429" s="624"/>
      <c r="L429" s="624"/>
      <c r="M429" s="624"/>
      <c r="N429" s="624"/>
      <c r="O429" s="624"/>
      <c r="P429" s="624"/>
      <c r="Q429" s="624"/>
      <c r="R429" s="624"/>
      <c r="S429" s="624"/>
      <c r="T429" s="624"/>
      <c r="U429" s="624"/>
      <c r="V429" s="624"/>
      <c r="W429" s="624"/>
      <c r="X429" s="624"/>
      <c r="Y429" s="624"/>
      <c r="Z429" s="624"/>
      <c r="AA429" s="66"/>
      <c r="AB429" s="66"/>
      <c r="AC429" s="80"/>
    </row>
    <row r="430" spans="1:68" ht="27" customHeight="1" x14ac:dyDescent="0.25">
      <c r="A430" s="63" t="s">
        <v>657</v>
      </c>
      <c r="B430" s="63" t="s">
        <v>658</v>
      </c>
      <c r="C430" s="36">
        <v>4301011795</v>
      </c>
      <c r="D430" s="625">
        <v>4607091389067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4301011961</v>
      </c>
      <c r="D431" s="625">
        <v>4680115885271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663</v>
      </c>
      <c r="B432" s="63" t="s">
        <v>664</v>
      </c>
      <c r="C432" s="36">
        <v>4301011376</v>
      </c>
      <c r="D432" s="625">
        <v>4680115885226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4301012145</v>
      </c>
      <c r="D433" s="625">
        <v>4607091383522</v>
      </c>
      <c r="E433" s="625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3" t="s">
        <v>668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16.5" customHeight="1" x14ac:dyDescent="0.25">
      <c r="A434" s="63" t="s">
        <v>670</v>
      </c>
      <c r="B434" s="63" t="s">
        <v>671</v>
      </c>
      <c r="C434" s="36">
        <v>4301011774</v>
      </c>
      <c r="D434" s="625">
        <v>4680115884502</v>
      </c>
      <c r="E434" s="62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4301011771</v>
      </c>
      <c r="D435" s="625">
        <v>4607091389104</v>
      </c>
      <c r="E435" s="62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 t="shared" si="49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16.5" customHeight="1" x14ac:dyDescent="0.25">
      <c r="A436" s="63" t="s">
        <v>676</v>
      </c>
      <c r="B436" s="63" t="s">
        <v>677</v>
      </c>
      <c r="C436" s="36">
        <v>4301011799</v>
      </c>
      <c r="D436" s="625">
        <v>4680115884519</v>
      </c>
      <c r="E436" s="62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679</v>
      </c>
      <c r="B437" s="63" t="s">
        <v>680</v>
      </c>
      <c r="C437" s="36">
        <v>4301012125</v>
      </c>
      <c r="D437" s="625">
        <v>4680115886391</v>
      </c>
      <c r="E437" s="625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4301012035</v>
      </c>
      <c r="D438" s="625">
        <v>4680115880603</v>
      </c>
      <c r="E438" s="625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 x14ac:dyDescent="0.25">
      <c r="A439" s="63" t="s">
        <v>683</v>
      </c>
      <c r="B439" s="63" t="s">
        <v>684</v>
      </c>
      <c r="C439" s="36">
        <v>4301012036</v>
      </c>
      <c r="D439" s="625">
        <v>4680115882782</v>
      </c>
      <c r="E439" s="625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4301012050</v>
      </c>
      <c r="D440" s="625">
        <v>4680115885479</v>
      </c>
      <c r="E440" s="625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4301012034</v>
      </c>
      <c r="D441" s="625">
        <v>4607091389982</v>
      </c>
      <c r="E441" s="625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 x14ac:dyDescent="0.2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32"/>
      <c r="B443" s="632"/>
      <c r="C443" s="632"/>
      <c r="D443" s="632"/>
      <c r="E443" s="632"/>
      <c r="F443" s="632"/>
      <c r="G443" s="632"/>
      <c r="H443" s="632"/>
      <c r="I443" s="632"/>
      <c r="J443" s="632"/>
      <c r="K443" s="632"/>
      <c r="L443" s="632"/>
      <c r="M443" s="632"/>
      <c r="N443" s="632"/>
      <c r="O443" s="633"/>
      <c r="P443" s="629" t="s">
        <v>40</v>
      </c>
      <c r="Q443" s="630"/>
      <c r="R443" s="630"/>
      <c r="S443" s="630"/>
      <c r="T443" s="630"/>
      <c r="U443" s="630"/>
      <c r="V443" s="631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624" t="s">
        <v>140</v>
      </c>
      <c r="B444" s="624"/>
      <c r="C444" s="624"/>
      <c r="D444" s="624"/>
      <c r="E444" s="624"/>
      <c r="F444" s="624"/>
      <c r="G444" s="624"/>
      <c r="H444" s="624"/>
      <c r="I444" s="624"/>
      <c r="J444" s="624"/>
      <c r="K444" s="624"/>
      <c r="L444" s="624"/>
      <c r="M444" s="624"/>
      <c r="N444" s="624"/>
      <c r="O444" s="624"/>
      <c r="P444" s="624"/>
      <c r="Q444" s="624"/>
      <c r="R444" s="624"/>
      <c r="S444" s="624"/>
      <c r="T444" s="624"/>
      <c r="U444" s="624"/>
      <c r="V444" s="624"/>
      <c r="W444" s="624"/>
      <c r="X444" s="624"/>
      <c r="Y444" s="624"/>
      <c r="Z444" s="624"/>
      <c r="AA444" s="66"/>
      <c r="AB444" s="66"/>
      <c r="AC444" s="80"/>
    </row>
    <row r="445" spans="1:68" ht="16.5" customHeight="1" x14ac:dyDescent="0.25">
      <c r="A445" s="63" t="s">
        <v>689</v>
      </c>
      <c r="B445" s="63" t="s">
        <v>690</v>
      </c>
      <c r="C445" s="36">
        <v>4301020334</v>
      </c>
      <c r="D445" s="625">
        <v>4607091388930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692</v>
      </c>
      <c r="B446" s="63" t="s">
        <v>693</v>
      </c>
      <c r="C446" s="36">
        <v>4301020384</v>
      </c>
      <c r="D446" s="625">
        <v>4680115886407</v>
      </c>
      <c r="E446" s="62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4301020385</v>
      </c>
      <c r="D447" s="625">
        <v>4680115880054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632"/>
      <c r="B448" s="632"/>
      <c r="C448" s="632"/>
      <c r="D448" s="632"/>
      <c r="E448" s="632"/>
      <c r="F448" s="632"/>
      <c r="G448" s="632"/>
      <c r="H448" s="632"/>
      <c r="I448" s="632"/>
      <c r="J448" s="632"/>
      <c r="K448" s="632"/>
      <c r="L448" s="632"/>
      <c r="M448" s="632"/>
      <c r="N448" s="632"/>
      <c r="O448" s="633"/>
      <c r="P448" s="629" t="s">
        <v>40</v>
      </c>
      <c r="Q448" s="630"/>
      <c r="R448" s="630"/>
      <c r="S448" s="630"/>
      <c r="T448" s="630"/>
      <c r="U448" s="630"/>
      <c r="V448" s="631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632"/>
      <c r="B449" s="632"/>
      <c r="C449" s="632"/>
      <c r="D449" s="632"/>
      <c r="E449" s="632"/>
      <c r="F449" s="632"/>
      <c r="G449" s="632"/>
      <c r="H449" s="632"/>
      <c r="I449" s="632"/>
      <c r="J449" s="632"/>
      <c r="K449" s="632"/>
      <c r="L449" s="632"/>
      <c r="M449" s="632"/>
      <c r="N449" s="632"/>
      <c r="O449" s="633"/>
      <c r="P449" s="629" t="s">
        <v>40</v>
      </c>
      <c r="Q449" s="630"/>
      <c r="R449" s="630"/>
      <c r="S449" s="630"/>
      <c r="T449" s="630"/>
      <c r="U449" s="630"/>
      <c r="V449" s="631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4.25" customHeight="1" x14ac:dyDescent="0.25">
      <c r="A450" s="624" t="s">
        <v>76</v>
      </c>
      <c r="B450" s="624"/>
      <c r="C450" s="624"/>
      <c r="D450" s="624"/>
      <c r="E450" s="624"/>
      <c r="F450" s="624"/>
      <c r="G450" s="624"/>
      <c r="H450" s="624"/>
      <c r="I450" s="624"/>
      <c r="J450" s="624"/>
      <c r="K450" s="624"/>
      <c r="L450" s="624"/>
      <c r="M450" s="624"/>
      <c r="N450" s="624"/>
      <c r="O450" s="624"/>
      <c r="P450" s="624"/>
      <c r="Q450" s="624"/>
      <c r="R450" s="624"/>
      <c r="S450" s="624"/>
      <c r="T450" s="624"/>
      <c r="U450" s="624"/>
      <c r="V450" s="624"/>
      <c r="W450" s="624"/>
      <c r="X450" s="624"/>
      <c r="Y450" s="624"/>
      <c r="Z450" s="624"/>
      <c r="AA450" s="66"/>
      <c r="AB450" s="66"/>
      <c r="AC450" s="80"/>
    </row>
    <row r="451" spans="1:68" ht="27" customHeight="1" x14ac:dyDescent="0.25">
      <c r="A451" s="63" t="s">
        <v>696</v>
      </c>
      <c r="B451" s="63" t="s">
        <v>697</v>
      </c>
      <c r="C451" s="36">
        <v>4301031349</v>
      </c>
      <c r="D451" s="625">
        <v>4680115883116</v>
      </c>
      <c r="E451" s="62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ref="Y451:Y456" si="54">IFERROR(IF(X451="",0,CEILING((X451/$H451),1)*$H451),"")</f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0</v>
      </c>
      <c r="BN451" s="78">
        <f t="shared" ref="BN451:BN456" si="56">IFERROR(Y451*I451/H451,"0")</f>
        <v>0</v>
      </c>
      <c r="BO451" s="78">
        <f t="shared" ref="BO451:BO456" si="57">IFERROR(1/J451*(X451/H451),"0")</f>
        <v>0</v>
      </c>
      <c r="BP451" s="78">
        <f t="shared" ref="BP451:BP456" si="58">IFERROR(1/J451*(Y451/H451),"0")</f>
        <v>0</v>
      </c>
    </row>
    <row r="452" spans="1:68" ht="27" customHeight="1" x14ac:dyDescent="0.25">
      <c r="A452" s="63" t="s">
        <v>699</v>
      </c>
      <c r="B452" s="63" t="s">
        <v>700</v>
      </c>
      <c r="C452" s="36">
        <v>4301031350</v>
      </c>
      <c r="D452" s="625">
        <v>4680115883093</v>
      </c>
      <c r="E452" s="625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4301031353</v>
      </c>
      <c r="D453" s="625">
        <v>4680115883109</v>
      </c>
      <c r="E453" s="625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ht="27" customHeight="1" x14ac:dyDescent="0.25">
      <c r="A454" s="63" t="s">
        <v>705</v>
      </c>
      <c r="B454" s="63" t="s">
        <v>706</v>
      </c>
      <c r="C454" s="36">
        <v>4301031419</v>
      </c>
      <c r="D454" s="625">
        <v>4680115882072</v>
      </c>
      <c r="E454" s="625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customHeight="1" x14ac:dyDescent="0.25">
      <c r="A455" s="63" t="s">
        <v>707</v>
      </c>
      <c r="B455" s="63" t="s">
        <v>708</v>
      </c>
      <c r="C455" s="36">
        <v>4301031418</v>
      </c>
      <c r="D455" s="625">
        <v>4680115882102</v>
      </c>
      <c r="E455" s="625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customHeight="1" x14ac:dyDescent="0.25">
      <c r="A456" s="63" t="s">
        <v>709</v>
      </c>
      <c r="B456" s="63" t="s">
        <v>710</v>
      </c>
      <c r="C456" s="36">
        <v>4301031417</v>
      </c>
      <c r="D456" s="625">
        <v>4680115882096</v>
      </c>
      <c r="E456" s="625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 x14ac:dyDescent="0.2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39</v>
      </c>
      <c r="X457" s="43">
        <f>IFERROR(X451/H451,"0")+IFERROR(X452/H452,"0")+IFERROR(X453/H453,"0")+IFERROR(X454/H454,"0")+IFERROR(X455/H455,"0")+IFERROR(X456/H456,"0")</f>
        <v>0</v>
      </c>
      <c r="Y457" s="43">
        <f>IFERROR(Y451/H451,"0")+IFERROR(Y452/H452,"0")+IFERROR(Y453/H453,"0")+IFERROR(Y454/H454,"0")+IFERROR(Y455/H455,"0")+IFERROR(Y456/H456,"0")</f>
        <v>0</v>
      </c>
      <c r="Z457" s="43">
        <f>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32"/>
      <c r="B458" s="632"/>
      <c r="C458" s="632"/>
      <c r="D458" s="632"/>
      <c r="E458" s="632"/>
      <c r="F458" s="632"/>
      <c r="G458" s="632"/>
      <c r="H458" s="632"/>
      <c r="I458" s="632"/>
      <c r="J458" s="632"/>
      <c r="K458" s="632"/>
      <c r="L458" s="632"/>
      <c r="M458" s="632"/>
      <c r="N458" s="632"/>
      <c r="O458" s="633"/>
      <c r="P458" s="629" t="s">
        <v>40</v>
      </c>
      <c r="Q458" s="630"/>
      <c r="R458" s="630"/>
      <c r="S458" s="630"/>
      <c r="T458" s="630"/>
      <c r="U458" s="630"/>
      <c r="V458" s="631"/>
      <c r="W458" s="42" t="s">
        <v>0</v>
      </c>
      <c r="X458" s="43">
        <f>IFERROR(SUM(X451:X456),"0")</f>
        <v>0</v>
      </c>
      <c r="Y458" s="43">
        <f>IFERROR(SUM(Y451:Y456),"0")</f>
        <v>0</v>
      </c>
      <c r="Z458" s="42"/>
      <c r="AA458" s="67"/>
      <c r="AB458" s="67"/>
      <c r="AC458" s="67"/>
    </row>
    <row r="459" spans="1:68" ht="14.25" customHeight="1" x14ac:dyDescent="0.25">
      <c r="A459" s="624" t="s">
        <v>82</v>
      </c>
      <c r="B459" s="624"/>
      <c r="C459" s="624"/>
      <c r="D459" s="624"/>
      <c r="E459" s="624"/>
      <c r="F459" s="624"/>
      <c r="G459" s="624"/>
      <c r="H459" s="624"/>
      <c r="I459" s="624"/>
      <c r="J459" s="624"/>
      <c r="K459" s="624"/>
      <c r="L459" s="624"/>
      <c r="M459" s="624"/>
      <c r="N459" s="624"/>
      <c r="O459" s="624"/>
      <c r="P459" s="624"/>
      <c r="Q459" s="624"/>
      <c r="R459" s="624"/>
      <c r="S459" s="624"/>
      <c r="T459" s="624"/>
      <c r="U459" s="624"/>
      <c r="V459" s="624"/>
      <c r="W459" s="624"/>
      <c r="X459" s="624"/>
      <c r="Y459" s="624"/>
      <c r="Z459" s="624"/>
      <c r="AA459" s="66"/>
      <c r="AB459" s="66"/>
      <c r="AC459" s="80"/>
    </row>
    <row r="460" spans="1:68" ht="16.5" customHeight="1" x14ac:dyDescent="0.25">
      <c r="A460" s="63" t="s">
        <v>711</v>
      </c>
      <c r="B460" s="63" t="s">
        <v>712</v>
      </c>
      <c r="C460" s="36">
        <v>4301051232</v>
      </c>
      <c r="D460" s="625">
        <v>4607091383409</v>
      </c>
      <c r="E460" s="625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627"/>
      <c r="R460" s="627"/>
      <c r="S460" s="627"/>
      <c r="T460" s="62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714</v>
      </c>
      <c r="B461" s="63" t="s">
        <v>715</v>
      </c>
      <c r="C461" s="36">
        <v>4301051233</v>
      </c>
      <c r="D461" s="625">
        <v>4607091383416</v>
      </c>
      <c r="E461" s="625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717</v>
      </c>
      <c r="B462" s="63" t="s">
        <v>718</v>
      </c>
      <c r="C462" s="36">
        <v>4301051064</v>
      </c>
      <c r="D462" s="625">
        <v>4680115883536</v>
      </c>
      <c r="E462" s="625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32"/>
      <c r="B463" s="632"/>
      <c r="C463" s="632"/>
      <c r="D463" s="632"/>
      <c r="E463" s="632"/>
      <c r="F463" s="632"/>
      <c r="G463" s="632"/>
      <c r="H463" s="632"/>
      <c r="I463" s="632"/>
      <c r="J463" s="632"/>
      <c r="K463" s="632"/>
      <c r="L463" s="632"/>
      <c r="M463" s="632"/>
      <c r="N463" s="632"/>
      <c r="O463" s="633"/>
      <c r="P463" s="629" t="s">
        <v>40</v>
      </c>
      <c r="Q463" s="630"/>
      <c r="R463" s="630"/>
      <c r="S463" s="630"/>
      <c r="T463" s="630"/>
      <c r="U463" s="630"/>
      <c r="V463" s="631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32"/>
      <c r="B464" s="632"/>
      <c r="C464" s="632"/>
      <c r="D464" s="632"/>
      <c r="E464" s="632"/>
      <c r="F464" s="632"/>
      <c r="G464" s="632"/>
      <c r="H464" s="632"/>
      <c r="I464" s="632"/>
      <c r="J464" s="632"/>
      <c r="K464" s="632"/>
      <c r="L464" s="632"/>
      <c r="M464" s="632"/>
      <c r="N464" s="632"/>
      <c r="O464" s="633"/>
      <c r="P464" s="629" t="s">
        <v>40</v>
      </c>
      <c r="Q464" s="630"/>
      <c r="R464" s="630"/>
      <c r="S464" s="630"/>
      <c r="T464" s="630"/>
      <c r="U464" s="630"/>
      <c r="V464" s="631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 x14ac:dyDescent="0.2">
      <c r="A465" s="622" t="s">
        <v>720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54"/>
      <c r="AB465" s="54"/>
      <c r="AC465" s="54"/>
    </row>
    <row r="466" spans="1:68" ht="16.5" customHeight="1" x14ac:dyDescent="0.25">
      <c r="A466" s="623" t="s">
        <v>720</v>
      </c>
      <c r="B466" s="623"/>
      <c r="C466" s="623"/>
      <c r="D466" s="623"/>
      <c r="E466" s="623"/>
      <c r="F466" s="623"/>
      <c r="G466" s="623"/>
      <c r="H466" s="623"/>
      <c r="I466" s="623"/>
      <c r="J466" s="623"/>
      <c r="K466" s="623"/>
      <c r="L466" s="623"/>
      <c r="M466" s="623"/>
      <c r="N466" s="623"/>
      <c r="O466" s="623"/>
      <c r="P466" s="623"/>
      <c r="Q466" s="623"/>
      <c r="R466" s="623"/>
      <c r="S466" s="623"/>
      <c r="T466" s="623"/>
      <c r="U466" s="623"/>
      <c r="V466" s="623"/>
      <c r="W466" s="623"/>
      <c r="X466" s="623"/>
      <c r="Y466" s="623"/>
      <c r="Z466" s="623"/>
      <c r="AA466" s="65"/>
      <c r="AB466" s="65"/>
      <c r="AC466" s="79"/>
    </row>
    <row r="467" spans="1:68" ht="14.25" customHeight="1" x14ac:dyDescent="0.25">
      <c r="A467" s="624" t="s">
        <v>108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customHeight="1" x14ac:dyDescent="0.25">
      <c r="A468" s="63" t="s">
        <v>721</v>
      </c>
      <c r="B468" s="63" t="s">
        <v>722</v>
      </c>
      <c r="C468" s="36">
        <v>4301011763</v>
      </c>
      <c r="D468" s="625">
        <v>4640242181011</v>
      </c>
      <c r="E468" s="625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4301011585</v>
      </c>
      <c r="D469" s="625">
        <v>4640242180441</v>
      </c>
      <c r="E469" s="625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4301011584</v>
      </c>
      <c r="D470" s="625">
        <v>4640242180564</v>
      </c>
      <c r="E470" s="625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730</v>
      </c>
      <c r="B471" s="63" t="s">
        <v>731</v>
      </c>
      <c r="C471" s="36">
        <v>4301011764</v>
      </c>
      <c r="D471" s="625">
        <v>4640242181189</v>
      </c>
      <c r="E471" s="625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39</v>
      </c>
      <c r="X472" s="43">
        <f>IFERROR(X468/H468,"0")+IFERROR(X469/H469,"0")+IFERROR(X470/H470,"0")+IFERROR(X471/H471,"0")</f>
        <v>0</v>
      </c>
      <c r="Y472" s="43">
        <f>IFERROR(Y468/H468,"0")+IFERROR(Y469/H469,"0")+IFERROR(Y470/H470,"0")+IFERROR(Y471/H471,"0")</f>
        <v>0</v>
      </c>
      <c r="Z472" s="43">
        <f>IFERROR(IF(Z468="",0,Z468),"0")+IFERROR(IF(Z469="",0,Z469),"0")+IFERROR(IF(Z470="",0,Z470),"0")+IFERROR(IF(Z471="",0,Z471),"0")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632"/>
      <c r="B473" s="632"/>
      <c r="C473" s="632"/>
      <c r="D473" s="632"/>
      <c r="E473" s="632"/>
      <c r="F473" s="632"/>
      <c r="G473" s="632"/>
      <c r="H473" s="632"/>
      <c r="I473" s="632"/>
      <c r="J473" s="632"/>
      <c r="K473" s="632"/>
      <c r="L473" s="632"/>
      <c r="M473" s="632"/>
      <c r="N473" s="632"/>
      <c r="O473" s="633"/>
      <c r="P473" s="629" t="s">
        <v>40</v>
      </c>
      <c r="Q473" s="630"/>
      <c r="R473" s="630"/>
      <c r="S473" s="630"/>
      <c r="T473" s="630"/>
      <c r="U473" s="630"/>
      <c r="V473" s="631"/>
      <c r="W473" s="42" t="s">
        <v>0</v>
      </c>
      <c r="X473" s="43">
        <f>IFERROR(SUM(X468:X471),"0")</f>
        <v>0</v>
      </c>
      <c r="Y473" s="43">
        <f>IFERROR(SUM(Y468:Y471),"0")</f>
        <v>0</v>
      </c>
      <c r="Z473" s="42"/>
      <c r="AA473" s="67"/>
      <c r="AB473" s="67"/>
      <c r="AC473" s="67"/>
    </row>
    <row r="474" spans="1:68" ht="14.25" customHeight="1" x14ac:dyDescent="0.25">
      <c r="A474" s="624" t="s">
        <v>140</v>
      </c>
      <c r="B474" s="624"/>
      <c r="C474" s="624"/>
      <c r="D474" s="624"/>
      <c r="E474" s="624"/>
      <c r="F474" s="624"/>
      <c r="G474" s="624"/>
      <c r="H474" s="624"/>
      <c r="I474" s="624"/>
      <c r="J474" s="624"/>
      <c r="K474" s="624"/>
      <c r="L474" s="624"/>
      <c r="M474" s="624"/>
      <c r="N474" s="624"/>
      <c r="O474" s="624"/>
      <c r="P474" s="624"/>
      <c r="Q474" s="624"/>
      <c r="R474" s="624"/>
      <c r="S474" s="624"/>
      <c r="T474" s="624"/>
      <c r="U474" s="624"/>
      <c r="V474" s="624"/>
      <c r="W474" s="624"/>
      <c r="X474" s="624"/>
      <c r="Y474" s="624"/>
      <c r="Z474" s="624"/>
      <c r="AA474" s="66"/>
      <c r="AB474" s="66"/>
      <c r="AC474" s="80"/>
    </row>
    <row r="475" spans="1:68" ht="27" customHeight="1" x14ac:dyDescent="0.25">
      <c r="A475" s="63" t="s">
        <v>732</v>
      </c>
      <c r="B475" s="63" t="s">
        <v>733</v>
      </c>
      <c r="C475" s="36">
        <v>4301020400</v>
      </c>
      <c r="D475" s="625">
        <v>4640242180519</v>
      </c>
      <c r="E475" s="625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735</v>
      </c>
      <c r="B476" s="63" t="s">
        <v>736</v>
      </c>
      <c r="C476" s="36">
        <v>4301020260</v>
      </c>
      <c r="D476" s="625">
        <v>4640242180526</v>
      </c>
      <c r="E476" s="625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859" t="s">
        <v>737</v>
      </c>
      <c r="Q476" s="627"/>
      <c r="R476" s="627"/>
      <c r="S476" s="627"/>
      <c r="T476" s="62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739</v>
      </c>
      <c r="B477" s="63" t="s">
        <v>740</v>
      </c>
      <c r="C477" s="36">
        <v>4301020295</v>
      </c>
      <c r="D477" s="625">
        <v>4640242181363</v>
      </c>
      <c r="E477" s="625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32"/>
      <c r="B478" s="632"/>
      <c r="C478" s="632"/>
      <c r="D478" s="632"/>
      <c r="E478" s="632"/>
      <c r="F478" s="632"/>
      <c r="G478" s="632"/>
      <c r="H478" s="632"/>
      <c r="I478" s="632"/>
      <c r="J478" s="632"/>
      <c r="K478" s="632"/>
      <c r="L478" s="632"/>
      <c r="M478" s="632"/>
      <c r="N478" s="632"/>
      <c r="O478" s="633"/>
      <c r="P478" s="629" t="s">
        <v>40</v>
      </c>
      <c r="Q478" s="630"/>
      <c r="R478" s="630"/>
      <c r="S478" s="630"/>
      <c r="T478" s="630"/>
      <c r="U478" s="630"/>
      <c r="V478" s="631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 x14ac:dyDescent="0.25">
      <c r="A480" s="624" t="s">
        <v>76</v>
      </c>
      <c r="B480" s="624"/>
      <c r="C480" s="624"/>
      <c r="D480" s="624"/>
      <c r="E480" s="624"/>
      <c r="F480" s="624"/>
      <c r="G480" s="624"/>
      <c r="H480" s="624"/>
      <c r="I480" s="624"/>
      <c r="J480" s="624"/>
      <c r="K480" s="624"/>
      <c r="L480" s="624"/>
      <c r="M480" s="624"/>
      <c r="N480" s="624"/>
      <c r="O480" s="624"/>
      <c r="P480" s="624"/>
      <c r="Q480" s="624"/>
      <c r="R480" s="624"/>
      <c r="S480" s="624"/>
      <c r="T480" s="624"/>
      <c r="U480" s="624"/>
      <c r="V480" s="624"/>
      <c r="W480" s="624"/>
      <c r="X480" s="624"/>
      <c r="Y480" s="624"/>
      <c r="Z480" s="624"/>
      <c r="AA480" s="66"/>
      <c r="AB480" s="66"/>
      <c r="AC480" s="80"/>
    </row>
    <row r="481" spans="1:68" ht="27" customHeight="1" x14ac:dyDescent="0.25">
      <c r="A481" s="63" t="s">
        <v>742</v>
      </c>
      <c r="B481" s="63" t="s">
        <v>743</v>
      </c>
      <c r="C481" s="36">
        <v>4301031280</v>
      </c>
      <c r="D481" s="625">
        <v>4640242180816</v>
      </c>
      <c r="E481" s="625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627"/>
      <c r="R481" s="627"/>
      <c r="S481" s="627"/>
      <c r="T481" s="62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745</v>
      </c>
      <c r="B482" s="63" t="s">
        <v>746</v>
      </c>
      <c r="C482" s="36">
        <v>4301031244</v>
      </c>
      <c r="D482" s="625">
        <v>4640242180595</v>
      </c>
      <c r="E482" s="625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82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4301052046</v>
      </c>
      <c r="D486" s="625">
        <v>4640242180533</v>
      </c>
      <c r="E486" s="625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32"/>
      <c r="B487" s="632"/>
      <c r="C487" s="632"/>
      <c r="D487" s="632"/>
      <c r="E487" s="632"/>
      <c r="F487" s="632"/>
      <c r="G487" s="632"/>
      <c r="H487" s="632"/>
      <c r="I487" s="632"/>
      <c r="J487" s="632"/>
      <c r="K487" s="632"/>
      <c r="L487" s="632"/>
      <c r="M487" s="632"/>
      <c r="N487" s="632"/>
      <c r="O487" s="633"/>
      <c r="P487" s="629" t="s">
        <v>40</v>
      </c>
      <c r="Q487" s="630"/>
      <c r="R487" s="630"/>
      <c r="S487" s="630"/>
      <c r="T487" s="630"/>
      <c r="U487" s="630"/>
      <c r="V487" s="631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 x14ac:dyDescent="0.25">
      <c r="A489" s="624" t="s">
        <v>170</v>
      </c>
      <c r="B489" s="624"/>
      <c r="C489" s="624"/>
      <c r="D489" s="624"/>
      <c r="E489" s="624"/>
      <c r="F489" s="624"/>
      <c r="G489" s="624"/>
      <c r="H489" s="624"/>
      <c r="I489" s="624"/>
      <c r="J489" s="624"/>
      <c r="K489" s="624"/>
      <c r="L489" s="624"/>
      <c r="M489" s="624"/>
      <c r="N489" s="624"/>
      <c r="O489" s="624"/>
      <c r="P489" s="624"/>
      <c r="Q489" s="624"/>
      <c r="R489" s="624"/>
      <c r="S489" s="624"/>
      <c r="T489" s="624"/>
      <c r="U489" s="624"/>
      <c r="V489" s="624"/>
      <c r="W489" s="624"/>
      <c r="X489" s="624"/>
      <c r="Y489" s="624"/>
      <c r="Z489" s="624"/>
      <c r="AA489" s="66"/>
      <c r="AB489" s="66"/>
      <c r="AC489" s="80"/>
    </row>
    <row r="490" spans="1:68" ht="27" customHeight="1" x14ac:dyDescent="0.25">
      <c r="A490" s="63" t="s">
        <v>751</v>
      </c>
      <c r="B490" s="63" t="s">
        <v>752</v>
      </c>
      <c r="C490" s="36">
        <v>4301060491</v>
      </c>
      <c r="D490" s="625">
        <v>4640242180120</v>
      </c>
      <c r="E490" s="625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627"/>
      <c r="R490" s="627"/>
      <c r="S490" s="627"/>
      <c r="T490" s="62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754</v>
      </c>
      <c r="B491" s="63" t="s">
        <v>755</v>
      </c>
      <c r="C491" s="36">
        <v>4301060493</v>
      </c>
      <c r="D491" s="625">
        <v>4640242180137</v>
      </c>
      <c r="E491" s="625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627"/>
      <c r="R491" s="627"/>
      <c r="S491" s="627"/>
      <c r="T491" s="62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633"/>
      <c r="P492" s="629" t="s">
        <v>40</v>
      </c>
      <c r="Q492" s="630"/>
      <c r="R492" s="630"/>
      <c r="S492" s="630"/>
      <c r="T492" s="630"/>
      <c r="U492" s="630"/>
      <c r="V492" s="631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 x14ac:dyDescent="0.25">
      <c r="A494" s="623" t="s">
        <v>757</v>
      </c>
      <c r="B494" s="623"/>
      <c r="C494" s="623"/>
      <c r="D494" s="623"/>
      <c r="E494" s="623"/>
      <c r="F494" s="623"/>
      <c r="G494" s="623"/>
      <c r="H494" s="623"/>
      <c r="I494" s="623"/>
      <c r="J494" s="623"/>
      <c r="K494" s="623"/>
      <c r="L494" s="623"/>
      <c r="M494" s="623"/>
      <c r="N494" s="623"/>
      <c r="O494" s="623"/>
      <c r="P494" s="623"/>
      <c r="Q494" s="623"/>
      <c r="R494" s="623"/>
      <c r="S494" s="623"/>
      <c r="T494" s="623"/>
      <c r="U494" s="623"/>
      <c r="V494" s="623"/>
      <c r="W494" s="623"/>
      <c r="X494" s="623"/>
      <c r="Y494" s="623"/>
      <c r="Z494" s="623"/>
      <c r="AA494" s="65"/>
      <c r="AB494" s="65"/>
      <c r="AC494" s="79"/>
    </row>
    <row r="495" spans="1:68" ht="14.25" customHeight="1" x14ac:dyDescent="0.25">
      <c r="A495" s="624" t="s">
        <v>140</v>
      </c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4"/>
      <c r="P495" s="624"/>
      <c r="Q495" s="624"/>
      <c r="R495" s="624"/>
      <c r="S495" s="624"/>
      <c r="T495" s="624"/>
      <c r="U495" s="624"/>
      <c r="V495" s="624"/>
      <c r="W495" s="624"/>
      <c r="X495" s="624"/>
      <c r="Y495" s="624"/>
      <c r="Z495" s="624"/>
      <c r="AA495" s="66"/>
      <c r="AB495" s="66"/>
      <c r="AC495" s="80"/>
    </row>
    <row r="496" spans="1:68" ht="27" customHeight="1" x14ac:dyDescent="0.25">
      <c r="A496" s="63" t="s">
        <v>758</v>
      </c>
      <c r="B496" s="63" t="s">
        <v>759</v>
      </c>
      <c r="C496" s="36">
        <v>4301020314</v>
      </c>
      <c r="D496" s="625">
        <v>4640242180090</v>
      </c>
      <c r="E496" s="625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866" t="s">
        <v>760</v>
      </c>
      <c r="Q496" s="627"/>
      <c r="R496" s="627"/>
      <c r="S496" s="627"/>
      <c r="T496" s="62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633"/>
      <c r="P497" s="629" t="s">
        <v>40</v>
      </c>
      <c r="Q497" s="630"/>
      <c r="R497" s="630"/>
      <c r="S497" s="630"/>
      <c r="T497" s="630"/>
      <c r="U497" s="630"/>
      <c r="V497" s="63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633"/>
      <c r="P498" s="629" t="s">
        <v>40</v>
      </c>
      <c r="Q498" s="630"/>
      <c r="R498" s="630"/>
      <c r="S498" s="630"/>
      <c r="T498" s="630"/>
      <c r="U498" s="630"/>
      <c r="V498" s="63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33</v>
      </c>
      <c r="Q499" s="868"/>
      <c r="R499" s="868"/>
      <c r="S499" s="868"/>
      <c r="T499" s="868"/>
      <c r="U499" s="868"/>
      <c r="V499" s="869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0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0</v>
      </c>
      <c r="Z499" s="42"/>
      <c r="AA499" s="67"/>
      <c r="AB499" s="67"/>
      <c r="AC499" s="67"/>
    </row>
    <row r="500" spans="1:32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34</v>
      </c>
      <c r="Q500" s="868"/>
      <c r="R500" s="868"/>
      <c r="S500" s="868"/>
      <c r="T500" s="868"/>
      <c r="U500" s="868"/>
      <c r="V500" s="869"/>
      <c r="W500" s="42" t="s">
        <v>0</v>
      </c>
      <c r="X500" s="43">
        <f>IFERROR(SUM(BM22:BM496),"0")</f>
        <v>0</v>
      </c>
      <c r="Y500" s="43">
        <f>IFERROR(SUM(BN22:BN496),"0")</f>
        <v>0</v>
      </c>
      <c r="Z500" s="42"/>
      <c r="AA500" s="67"/>
      <c r="AB500" s="67"/>
      <c r="AC500" s="67"/>
    </row>
    <row r="501" spans="1:32" x14ac:dyDescent="0.2">
      <c r="A501" s="632"/>
      <c r="B501" s="632"/>
      <c r="C501" s="632"/>
      <c r="D501" s="632"/>
      <c r="E501" s="632"/>
      <c r="F501" s="632"/>
      <c r="G501" s="632"/>
      <c r="H501" s="632"/>
      <c r="I501" s="632"/>
      <c r="J501" s="632"/>
      <c r="K501" s="632"/>
      <c r="L501" s="632"/>
      <c r="M501" s="632"/>
      <c r="N501" s="632"/>
      <c r="O501" s="870"/>
      <c r="P501" s="867" t="s">
        <v>35</v>
      </c>
      <c r="Q501" s="868"/>
      <c r="R501" s="868"/>
      <c r="S501" s="868"/>
      <c r="T501" s="868"/>
      <c r="U501" s="868"/>
      <c r="V501" s="869"/>
      <c r="W501" s="42" t="s">
        <v>20</v>
      </c>
      <c r="X501" s="44">
        <f>ROUNDUP(SUM(BO22:BO496),0)</f>
        <v>0</v>
      </c>
      <c r="Y501" s="44">
        <f>ROUNDUP(SUM(BP22:BP496),0)</f>
        <v>0</v>
      </c>
      <c r="Z501" s="42"/>
      <c r="AA501" s="67"/>
      <c r="AB501" s="67"/>
      <c r="AC501" s="67"/>
    </row>
    <row r="502" spans="1:32" x14ac:dyDescent="0.2">
      <c r="A502" s="632"/>
      <c r="B502" s="632"/>
      <c r="C502" s="632"/>
      <c r="D502" s="632"/>
      <c r="E502" s="632"/>
      <c r="F502" s="632"/>
      <c r="G502" s="632"/>
      <c r="H502" s="632"/>
      <c r="I502" s="632"/>
      <c r="J502" s="632"/>
      <c r="K502" s="632"/>
      <c r="L502" s="632"/>
      <c r="M502" s="632"/>
      <c r="N502" s="632"/>
      <c r="O502" s="870"/>
      <c r="P502" s="867" t="s">
        <v>36</v>
      </c>
      <c r="Q502" s="868"/>
      <c r="R502" s="868"/>
      <c r="S502" s="868"/>
      <c r="T502" s="868"/>
      <c r="U502" s="868"/>
      <c r="V502" s="869"/>
      <c r="W502" s="42" t="s">
        <v>0</v>
      </c>
      <c r="X502" s="43">
        <f>GrossWeightTotal+PalletQtyTotal*25</f>
        <v>0</v>
      </c>
      <c r="Y502" s="43">
        <f>GrossWeightTotalR+PalletQtyTotalR*25</f>
        <v>0</v>
      </c>
      <c r="Z502" s="42"/>
      <c r="AA502" s="67"/>
      <c r="AB502" s="67"/>
      <c r="AC502" s="67"/>
    </row>
    <row r="503" spans="1:32" x14ac:dyDescent="0.2">
      <c r="A503" s="632"/>
      <c r="B503" s="632"/>
      <c r="C503" s="632"/>
      <c r="D503" s="632"/>
      <c r="E503" s="632"/>
      <c r="F503" s="632"/>
      <c r="G503" s="632"/>
      <c r="H503" s="632"/>
      <c r="I503" s="632"/>
      <c r="J503" s="632"/>
      <c r="K503" s="632"/>
      <c r="L503" s="632"/>
      <c r="M503" s="632"/>
      <c r="N503" s="632"/>
      <c r="O503" s="870"/>
      <c r="P503" s="867" t="s">
        <v>37</v>
      </c>
      <c r="Q503" s="868"/>
      <c r="R503" s="868"/>
      <c r="S503" s="868"/>
      <c r="T503" s="868"/>
      <c r="U503" s="868"/>
      <c r="V503" s="869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0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0</v>
      </c>
      <c r="Z503" s="42"/>
      <c r="AA503" s="67"/>
      <c r="AB503" s="67"/>
      <c r="AC503" s="67"/>
    </row>
    <row r="504" spans="1:32" ht="14.25" x14ac:dyDescent="0.2">
      <c r="A504" s="632"/>
      <c r="B504" s="632"/>
      <c r="C504" s="632"/>
      <c r="D504" s="632"/>
      <c r="E504" s="632"/>
      <c r="F504" s="632"/>
      <c r="G504" s="632"/>
      <c r="H504" s="632"/>
      <c r="I504" s="632"/>
      <c r="J504" s="632"/>
      <c r="K504" s="632"/>
      <c r="L504" s="632"/>
      <c r="M504" s="632"/>
      <c r="N504" s="632"/>
      <c r="O504" s="870"/>
      <c r="P504" s="867" t="s">
        <v>38</v>
      </c>
      <c r="Q504" s="868"/>
      <c r="R504" s="868"/>
      <c r="S504" s="868"/>
      <c r="T504" s="868"/>
      <c r="U504" s="868"/>
      <c r="V504" s="869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0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873" t="s">
        <v>106</v>
      </c>
      <c r="D506" s="873" t="s">
        <v>106</v>
      </c>
      <c r="E506" s="873" t="s">
        <v>106</v>
      </c>
      <c r="F506" s="873" t="s">
        <v>106</v>
      </c>
      <c r="G506" s="873" t="s">
        <v>106</v>
      </c>
      <c r="H506" s="873" t="s">
        <v>106</v>
      </c>
      <c r="I506" s="873" t="s">
        <v>255</v>
      </c>
      <c r="J506" s="873" t="s">
        <v>255</v>
      </c>
      <c r="K506" s="873" t="s">
        <v>255</v>
      </c>
      <c r="L506" s="873" t="s">
        <v>255</v>
      </c>
      <c r="M506" s="873" t="s">
        <v>255</v>
      </c>
      <c r="N506" s="874"/>
      <c r="O506" s="873" t="s">
        <v>255</v>
      </c>
      <c r="P506" s="873" t="s">
        <v>255</v>
      </c>
      <c r="Q506" s="873" t="s">
        <v>255</v>
      </c>
      <c r="R506" s="873" t="s">
        <v>255</v>
      </c>
      <c r="S506" s="873" t="s">
        <v>255</v>
      </c>
      <c r="T506" s="873" t="s">
        <v>544</v>
      </c>
      <c r="U506" s="873" t="s">
        <v>544</v>
      </c>
      <c r="V506" s="873" t="s">
        <v>600</v>
      </c>
      <c r="W506" s="873" t="s">
        <v>600</v>
      </c>
      <c r="X506" s="873" t="s">
        <v>600</v>
      </c>
      <c r="Y506" s="873" t="s">
        <v>600</v>
      </c>
      <c r="Z506" s="85" t="s">
        <v>656</v>
      </c>
      <c r="AA506" s="873" t="s">
        <v>720</v>
      </c>
      <c r="AB506" s="873" t="s">
        <v>720</v>
      </c>
      <c r="AC506" s="60"/>
      <c r="AF506" s="1"/>
    </row>
    <row r="507" spans="1:32" ht="14.25" customHeight="1" thickTop="1" x14ac:dyDescent="0.2">
      <c r="A507" s="871" t="s">
        <v>10</v>
      </c>
      <c r="B507" s="873" t="s">
        <v>75</v>
      </c>
      <c r="C507" s="873" t="s">
        <v>107</v>
      </c>
      <c r="D507" s="873" t="s">
        <v>122</v>
      </c>
      <c r="E507" s="873" t="s">
        <v>177</v>
      </c>
      <c r="F507" s="873" t="s">
        <v>197</v>
      </c>
      <c r="G507" s="873" t="s">
        <v>227</v>
      </c>
      <c r="H507" s="873" t="s">
        <v>106</v>
      </c>
      <c r="I507" s="873" t="s">
        <v>256</v>
      </c>
      <c r="J507" s="873" t="s">
        <v>296</v>
      </c>
      <c r="K507" s="873" t="s">
        <v>356</v>
      </c>
      <c r="L507" s="873" t="s">
        <v>400</v>
      </c>
      <c r="M507" s="873" t="s">
        <v>416</v>
      </c>
      <c r="N507" s="1"/>
      <c r="O507" s="873" t="s">
        <v>430</v>
      </c>
      <c r="P507" s="873" t="s">
        <v>440</v>
      </c>
      <c r="Q507" s="873" t="s">
        <v>447</v>
      </c>
      <c r="R507" s="873" t="s">
        <v>452</v>
      </c>
      <c r="S507" s="873" t="s">
        <v>534</v>
      </c>
      <c r="T507" s="873" t="s">
        <v>545</v>
      </c>
      <c r="U507" s="873" t="s">
        <v>580</v>
      </c>
      <c r="V507" s="873" t="s">
        <v>601</v>
      </c>
      <c r="W507" s="873" t="s">
        <v>633</v>
      </c>
      <c r="X507" s="873" t="s">
        <v>648</v>
      </c>
      <c r="Y507" s="873" t="s">
        <v>652</v>
      </c>
      <c r="Z507" s="873" t="s">
        <v>656</v>
      </c>
      <c r="AA507" s="873" t="s">
        <v>720</v>
      </c>
      <c r="AB507" s="873" t="s">
        <v>757</v>
      </c>
      <c r="AC507" s="60"/>
      <c r="AF507" s="1"/>
    </row>
    <row r="508" spans="1:32" ht="13.5" thickBot="1" x14ac:dyDescent="0.25">
      <c r="A508" s="872"/>
      <c r="B508" s="873"/>
      <c r="C508" s="873"/>
      <c r="D508" s="873"/>
      <c r="E508" s="873"/>
      <c r="F508" s="873"/>
      <c r="G508" s="873"/>
      <c r="H508" s="873"/>
      <c r="I508" s="873"/>
      <c r="J508" s="873"/>
      <c r="K508" s="873"/>
      <c r="L508" s="873"/>
      <c r="M508" s="873"/>
      <c r="N508" s="1"/>
      <c r="O508" s="873"/>
      <c r="P508" s="873"/>
      <c r="Q508" s="873"/>
      <c r="R508" s="873"/>
      <c r="S508" s="873"/>
      <c r="T508" s="873"/>
      <c r="U508" s="873"/>
      <c r="V508" s="873"/>
      <c r="W508" s="873"/>
      <c r="X508" s="873"/>
      <c r="Y508" s="873"/>
      <c r="Z508" s="873"/>
      <c r="AA508" s="873"/>
      <c r="AB508" s="873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0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9" s="52">
        <f>IFERROR(Y86*1,"0")+IFERROR(Y87*1,"0")+IFERROR(Y88*1,"0")+IFERROR(Y92*1,"0")+IFERROR(Y93*1,"0")+IFERROR(Y94*1,"0")+IFERROR(Y95*1,"0")</f>
        <v>0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52">
        <f>IFERROR(Y125*1,"0")+IFERROR(Y126*1,"0")+IFERROR(Y130*1,"0")+IFERROR(Y131*1,"0")+IFERROR(Y135*1,"0")+IFERROR(Y136*1,"0")</f>
        <v>0</v>
      </c>
      <c r="H509" s="52">
        <f>IFERROR(Y141*1,"0")+IFERROR(Y142*1,"0")+IFERROR(Y146*1,"0")+IFERROR(Y147*1,"0")+IFERROR(Y148*1,"0")</f>
        <v>0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0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0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9" s="52">
        <f>IFERROR(Y334*1,"0")+IFERROR(Y335*1,"0")+IFERROR(Y336*1,"0")</f>
        <v>0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9" s="52">
        <f>IFERROR(Y367*1,"0")+IFERROR(Y368*1,"0")+IFERROR(Y369*1,"0")+IFERROR(Y373*1,"0")+IFERROR(Y377*1,"0")+IFERROR(Y378*1,"0")+IFERROR(Y382*1,"0")</f>
        <v>0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52">
        <f>IFERROR(Y407*1,"0")+IFERROR(Y411*1,"0")+IFERROR(Y412*1,"0")+IFERROR(Y413*1,"0")+IFERROR(Y414*1,"0")</f>
        <v>0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0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9"/>
    </row>
    <row r="3" spans="2:8" x14ac:dyDescent="0.2">
      <c r="B3" s="53" t="s">
        <v>763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765</v>
      </c>
      <c r="C6" s="53" t="s">
        <v>766</v>
      </c>
      <c r="D6" s="53" t="s">
        <v>767</v>
      </c>
      <c r="E6" s="53" t="s">
        <v>45</v>
      </c>
    </row>
    <row r="7" spans="2:8" x14ac:dyDescent="0.2">
      <c r="B7" s="53" t="s">
        <v>768</v>
      </c>
      <c r="C7" s="53" t="s">
        <v>769</v>
      </c>
      <c r="D7" s="53" t="s">
        <v>770</v>
      </c>
      <c r="E7" s="53" t="s">
        <v>45</v>
      </c>
    </row>
    <row r="8" spans="2:8" x14ac:dyDescent="0.2">
      <c r="B8" s="53" t="s">
        <v>771</v>
      </c>
      <c r="C8" s="53" t="s">
        <v>772</v>
      </c>
      <c r="D8" s="53" t="s">
        <v>773</v>
      </c>
      <c r="E8" s="53" t="s">
        <v>45</v>
      </c>
    </row>
    <row r="9" spans="2:8" x14ac:dyDescent="0.2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 x14ac:dyDescent="0.2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 x14ac:dyDescent="0.2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 x14ac:dyDescent="0.2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 x14ac:dyDescent="0.2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