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7513B6-8EE7-40E7-831A-05D8ED4EAB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AB510" i="1" s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Y494" i="1" s="1"/>
  <c r="P491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P477" i="1" s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0" i="1" s="1"/>
  <c r="P425" i="1"/>
  <c r="X422" i="1"/>
  <c r="X421" i="1"/>
  <c r="BO420" i="1"/>
  <c r="BM420" i="1"/>
  <c r="Y420" i="1"/>
  <c r="X510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Z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F510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10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4" i="1" s="1"/>
  <c r="BO22" i="1"/>
  <c r="BM22" i="1"/>
  <c r="X501" i="1" s="1"/>
  <c r="Y22" i="1"/>
  <c r="P22" i="1"/>
  <c r="H10" i="1"/>
  <c r="A9" i="1"/>
  <c r="A10" i="1" s="1"/>
  <c r="D7" i="1"/>
  <c r="Q6" i="1"/>
  <c r="P2" i="1"/>
  <c r="BP137" i="1" l="1"/>
  <c r="BN137" i="1"/>
  <c r="Z137" i="1"/>
  <c r="BP167" i="1"/>
  <c r="BN167" i="1"/>
  <c r="Z167" i="1"/>
  <c r="BP252" i="1"/>
  <c r="BN252" i="1"/>
  <c r="Z252" i="1"/>
  <c r="BP302" i="1"/>
  <c r="BN302" i="1"/>
  <c r="Z302" i="1"/>
  <c r="Y385" i="1"/>
  <c r="Y384" i="1"/>
  <c r="BP383" i="1"/>
  <c r="BN383" i="1"/>
  <c r="Z383" i="1"/>
  <c r="Z384" i="1" s="1"/>
  <c r="BP432" i="1"/>
  <c r="BN432" i="1"/>
  <c r="Z432" i="1"/>
  <c r="BP441" i="1"/>
  <c r="BN441" i="1"/>
  <c r="Z441" i="1"/>
  <c r="BP471" i="1"/>
  <c r="BN471" i="1"/>
  <c r="Z471" i="1"/>
  <c r="BP61" i="1"/>
  <c r="BN61" i="1"/>
  <c r="Z61" i="1"/>
  <c r="BP104" i="1"/>
  <c r="BN104" i="1"/>
  <c r="Z104" i="1"/>
  <c r="BP204" i="1"/>
  <c r="BN204" i="1"/>
  <c r="Z204" i="1"/>
  <c r="BP337" i="1"/>
  <c r="BN337" i="1"/>
  <c r="Z337" i="1"/>
  <c r="BP389" i="1"/>
  <c r="BN389" i="1"/>
  <c r="Z389" i="1"/>
  <c r="Z31" i="1"/>
  <c r="BN31" i="1"/>
  <c r="Z42" i="1"/>
  <c r="BN42" i="1"/>
  <c r="BP75" i="1"/>
  <c r="BN75" i="1"/>
  <c r="Z75" i="1"/>
  <c r="BP116" i="1"/>
  <c r="BN116" i="1"/>
  <c r="Z116" i="1"/>
  <c r="BP149" i="1"/>
  <c r="BN149" i="1"/>
  <c r="Z149" i="1"/>
  <c r="BP194" i="1"/>
  <c r="BN194" i="1"/>
  <c r="Z194" i="1"/>
  <c r="BP212" i="1"/>
  <c r="BN212" i="1"/>
  <c r="Z212" i="1"/>
  <c r="BP290" i="1"/>
  <c r="BN290" i="1"/>
  <c r="Z290" i="1"/>
  <c r="BP324" i="1"/>
  <c r="BN324" i="1"/>
  <c r="Z324" i="1"/>
  <c r="BP349" i="1"/>
  <c r="BN349" i="1"/>
  <c r="Z349" i="1"/>
  <c r="BP397" i="1"/>
  <c r="BN397" i="1"/>
  <c r="Z397" i="1"/>
  <c r="BP435" i="1"/>
  <c r="BN435" i="1"/>
  <c r="Z435" i="1"/>
  <c r="BP436" i="1"/>
  <c r="BN436" i="1"/>
  <c r="Z436" i="1"/>
  <c r="BP457" i="1"/>
  <c r="BN457" i="1"/>
  <c r="Z457" i="1"/>
  <c r="BP478" i="1"/>
  <c r="BN478" i="1"/>
  <c r="Z478" i="1"/>
  <c r="Y58" i="1"/>
  <c r="Y97" i="1"/>
  <c r="Y140" i="1"/>
  <c r="H510" i="1"/>
  <c r="I510" i="1"/>
  <c r="Y170" i="1"/>
  <c r="Y480" i="1"/>
  <c r="BP262" i="1"/>
  <c r="BN262" i="1"/>
  <c r="Z262" i="1"/>
  <c r="BP268" i="1"/>
  <c r="BN268" i="1"/>
  <c r="Z268" i="1"/>
  <c r="BP300" i="1"/>
  <c r="BN300" i="1"/>
  <c r="Z300" i="1"/>
  <c r="BP316" i="1"/>
  <c r="BN316" i="1"/>
  <c r="Z316" i="1"/>
  <c r="BP322" i="1"/>
  <c r="BN322" i="1"/>
  <c r="Z322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39" i="1"/>
  <c r="BN439" i="1"/>
  <c r="Z439" i="1"/>
  <c r="BP455" i="1"/>
  <c r="BN455" i="1"/>
  <c r="Z455" i="1"/>
  <c r="Y473" i="1"/>
  <c r="BP469" i="1"/>
  <c r="BN469" i="1"/>
  <c r="Z469" i="1"/>
  <c r="B510" i="1"/>
  <c r="X502" i="1"/>
  <c r="X503" i="1" s="1"/>
  <c r="X500" i="1"/>
  <c r="Y32" i="1"/>
  <c r="Z29" i="1"/>
  <c r="BN29" i="1"/>
  <c r="Z53" i="1"/>
  <c r="BN53" i="1"/>
  <c r="Z57" i="1"/>
  <c r="BN57" i="1"/>
  <c r="Y65" i="1"/>
  <c r="Z63" i="1"/>
  <c r="BN63" i="1"/>
  <c r="Y64" i="1"/>
  <c r="Z67" i="1"/>
  <c r="BN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102" i="1"/>
  <c r="BN102" i="1"/>
  <c r="Z108" i="1"/>
  <c r="BN108" i="1"/>
  <c r="BP108" i="1"/>
  <c r="Y111" i="1"/>
  <c r="Z114" i="1"/>
  <c r="BN114" i="1"/>
  <c r="BP114" i="1"/>
  <c r="Y119" i="1"/>
  <c r="Z122" i="1"/>
  <c r="BN122" i="1"/>
  <c r="Z133" i="1"/>
  <c r="BN133" i="1"/>
  <c r="Y139" i="1"/>
  <c r="Y152" i="1"/>
  <c r="Z161" i="1"/>
  <c r="BN161" i="1"/>
  <c r="Z165" i="1"/>
  <c r="BN165" i="1"/>
  <c r="Z173" i="1"/>
  <c r="BN173" i="1"/>
  <c r="J510" i="1"/>
  <c r="Z188" i="1"/>
  <c r="BN188" i="1"/>
  <c r="BP188" i="1"/>
  <c r="Y191" i="1"/>
  <c r="Y202" i="1"/>
  <c r="Z196" i="1"/>
  <c r="BN196" i="1"/>
  <c r="Z200" i="1"/>
  <c r="BN200" i="1"/>
  <c r="Z206" i="1"/>
  <c r="BN206" i="1"/>
  <c r="Z210" i="1"/>
  <c r="BN210" i="1"/>
  <c r="Z216" i="1"/>
  <c r="BN216" i="1"/>
  <c r="BP216" i="1"/>
  <c r="Y219" i="1"/>
  <c r="K510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BP245" i="1"/>
  <c r="BN245" i="1"/>
  <c r="BP254" i="1"/>
  <c r="BN254" i="1"/>
  <c r="Z254" i="1"/>
  <c r="BP292" i="1"/>
  <c r="BN292" i="1"/>
  <c r="Z292" i="1"/>
  <c r="Y312" i="1"/>
  <c r="BP308" i="1"/>
  <c r="BN308" i="1"/>
  <c r="Z308" i="1"/>
  <c r="Y326" i="1"/>
  <c r="BP321" i="1"/>
  <c r="BN321" i="1"/>
  <c r="Z321" i="1"/>
  <c r="Y332" i="1"/>
  <c r="BP328" i="1"/>
  <c r="BN328" i="1"/>
  <c r="Z328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BP447" i="1"/>
  <c r="BN447" i="1"/>
  <c r="Z447" i="1"/>
  <c r="Y465" i="1"/>
  <c r="BP461" i="1"/>
  <c r="BN461" i="1"/>
  <c r="Z461" i="1"/>
  <c r="Y484" i="1"/>
  <c r="BP482" i="1"/>
  <c r="BN482" i="1"/>
  <c r="Z482" i="1"/>
  <c r="L510" i="1"/>
  <c r="M510" i="1"/>
  <c r="Y304" i="1"/>
  <c r="U510" i="1"/>
  <c r="Y400" i="1"/>
  <c r="Y416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10" i="1"/>
  <c r="Y44" i="1"/>
  <c r="BP41" i="1"/>
  <c r="BN41" i="1"/>
  <c r="Z41" i="1"/>
  <c r="BP54" i="1"/>
  <c r="BN54" i="1"/>
  <c r="Z54" i="1"/>
  <c r="BP62" i="1"/>
  <c r="BN62" i="1"/>
  <c r="Z62" i="1"/>
  <c r="Z64" i="1" s="1"/>
  <c r="Y71" i="1"/>
  <c r="H9" i="1"/>
  <c r="Y24" i="1"/>
  <c r="BP43" i="1"/>
  <c r="BN43" i="1"/>
  <c r="Z43" i="1"/>
  <c r="Y45" i="1"/>
  <c r="Y48" i="1"/>
  <c r="BP47" i="1"/>
  <c r="BN47" i="1"/>
  <c r="Z47" i="1"/>
  <c r="Z48" i="1" s="1"/>
  <c r="Y49" i="1"/>
  <c r="D510" i="1"/>
  <c r="Y59" i="1"/>
  <c r="BP52" i="1"/>
  <c r="BN52" i="1"/>
  <c r="Z52" i="1"/>
  <c r="BP56" i="1"/>
  <c r="BN56" i="1"/>
  <c r="Z56" i="1"/>
  <c r="BP68" i="1"/>
  <c r="BN68" i="1"/>
  <c r="Z68" i="1"/>
  <c r="Z70" i="1" s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Z105" i="1" s="1"/>
  <c r="BN101" i="1"/>
  <c r="BP101" i="1"/>
  <c r="Z103" i="1"/>
  <c r="BN103" i="1"/>
  <c r="Y106" i="1"/>
  <c r="Z109" i="1"/>
  <c r="Z111" i="1" s="1"/>
  <c r="BN109" i="1"/>
  <c r="BP109" i="1"/>
  <c r="Z115" i="1"/>
  <c r="BN115" i="1"/>
  <c r="BP115" i="1"/>
  <c r="Z117" i="1"/>
  <c r="BN117" i="1"/>
  <c r="Z121" i="1"/>
  <c r="Z123" i="1" s="1"/>
  <c r="BN121" i="1"/>
  <c r="BP121" i="1"/>
  <c r="Y124" i="1"/>
  <c r="G510" i="1"/>
  <c r="Z128" i="1"/>
  <c r="Z129" i="1" s="1"/>
  <c r="BN128" i="1"/>
  <c r="BP128" i="1"/>
  <c r="Y129" i="1"/>
  <c r="Z132" i="1"/>
  <c r="BN132" i="1"/>
  <c r="BP132" i="1"/>
  <c r="Y135" i="1"/>
  <c r="Z138" i="1"/>
  <c r="Z139" i="1" s="1"/>
  <c r="BN138" i="1"/>
  <c r="BP138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Y213" i="1"/>
  <c r="BP207" i="1"/>
  <c r="BN207" i="1"/>
  <c r="Z207" i="1"/>
  <c r="Y91" i="1"/>
  <c r="Y105" i="1"/>
  <c r="Y146" i="1"/>
  <c r="Y158" i="1"/>
  <c r="Y185" i="1"/>
  <c r="BP199" i="1"/>
  <c r="BN199" i="1"/>
  <c r="Y201" i="1"/>
  <c r="BP205" i="1"/>
  <c r="BN205" i="1"/>
  <c r="Z205" i="1"/>
  <c r="Z209" i="1"/>
  <c r="BN209" i="1"/>
  <c r="Z211" i="1"/>
  <c r="BN211" i="1"/>
  <c r="Y214" i="1"/>
  <c r="Z217" i="1"/>
  <c r="Z218" i="1" s="1"/>
  <c r="BN217" i="1"/>
  <c r="BP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35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0" i="1"/>
  <c r="Y271" i="1"/>
  <c r="Z269" i="1"/>
  <c r="BN269" i="1"/>
  <c r="BP270" i="1"/>
  <c r="BN270" i="1"/>
  <c r="Z270" i="1"/>
  <c r="Y272" i="1"/>
  <c r="P510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0" i="1"/>
  <c r="Y285" i="1"/>
  <c r="BP284" i="1"/>
  <c r="BN284" i="1"/>
  <c r="Z284" i="1"/>
  <c r="Z285" i="1" s="1"/>
  <c r="Y286" i="1"/>
  <c r="R510" i="1"/>
  <c r="Y294" i="1"/>
  <c r="BP289" i="1"/>
  <c r="BN289" i="1"/>
  <c r="Z289" i="1"/>
  <c r="Y295" i="1"/>
  <c r="BP293" i="1"/>
  <c r="BN293" i="1"/>
  <c r="Z293" i="1"/>
  <c r="Y232" i="1"/>
  <c r="Y257" i="1"/>
  <c r="Y264" i="1"/>
  <c r="BP291" i="1"/>
  <c r="BN291" i="1"/>
  <c r="Z291" i="1"/>
  <c r="Y305" i="1"/>
  <c r="Y313" i="1"/>
  <c r="Y319" i="1"/>
  <c r="Y325" i="1"/>
  <c r="Y331" i="1"/>
  <c r="Y338" i="1"/>
  <c r="Y350" i="1"/>
  <c r="Y356" i="1"/>
  <c r="Y360" i="1"/>
  <c r="Y365" i="1"/>
  <c r="Y372" i="1"/>
  <c r="Y376" i="1"/>
  <c r="Y380" i="1"/>
  <c r="Y404" i="1"/>
  <c r="Y417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Z297" i="1"/>
  <c r="BN297" i="1"/>
  <c r="BP297" i="1"/>
  <c r="Z299" i="1"/>
  <c r="BN299" i="1"/>
  <c r="Z301" i="1"/>
  <c r="BN301" i="1"/>
  <c r="Z303" i="1"/>
  <c r="BN303" i="1"/>
  <c r="Z307" i="1"/>
  <c r="BN307" i="1"/>
  <c r="BP307" i="1"/>
  <c r="Z309" i="1"/>
  <c r="BN309" i="1"/>
  <c r="Z311" i="1"/>
  <c r="BN311" i="1"/>
  <c r="Z315" i="1"/>
  <c r="BN315" i="1"/>
  <c r="BP315" i="1"/>
  <c r="Z317" i="1"/>
  <c r="BN317" i="1"/>
  <c r="Z323" i="1"/>
  <c r="BN323" i="1"/>
  <c r="Z329" i="1"/>
  <c r="Z331" i="1" s="1"/>
  <c r="BN329" i="1"/>
  <c r="S510" i="1"/>
  <c r="Z336" i="1"/>
  <c r="BN336" i="1"/>
  <c r="Y339" i="1"/>
  <c r="T510" i="1"/>
  <c r="Z344" i="1"/>
  <c r="BN344" i="1"/>
  <c r="Z346" i="1"/>
  <c r="BN346" i="1"/>
  <c r="Z348" i="1"/>
  <c r="BN348" i="1"/>
  <c r="Y351" i="1"/>
  <c r="Z354" i="1"/>
  <c r="Z355" i="1" s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Y371" i="1"/>
  <c r="Z374" i="1"/>
  <c r="Z375" i="1" s="1"/>
  <c r="BN374" i="1"/>
  <c r="BP374" i="1"/>
  <c r="Z378" i="1"/>
  <c r="BN378" i="1"/>
  <c r="BP378" i="1"/>
  <c r="V510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10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Y464" i="1"/>
  <c r="Y474" i="1"/>
  <c r="Y479" i="1"/>
  <c r="Y485" i="1"/>
  <c r="Y489" i="1"/>
  <c r="Y493" i="1"/>
  <c r="Y499" i="1"/>
  <c r="AA510" i="1"/>
  <c r="Z462" i="1"/>
  <c r="Z464" i="1" s="1"/>
  <c r="BN462" i="1"/>
  <c r="Z470" i="1"/>
  <c r="BN470" i="1"/>
  <c r="Z472" i="1"/>
  <c r="BN472" i="1"/>
  <c r="Z476" i="1"/>
  <c r="BN476" i="1"/>
  <c r="BP476" i="1"/>
  <c r="Z477" i="1"/>
  <c r="BN477" i="1"/>
  <c r="Z483" i="1"/>
  <c r="Z484" i="1" s="1"/>
  <c r="BN483" i="1"/>
  <c r="Z487" i="1"/>
  <c r="Z488" i="1" s="1"/>
  <c r="BN487" i="1"/>
  <c r="BP487" i="1"/>
  <c r="Z491" i="1"/>
  <c r="Z493" i="1" s="1"/>
  <c r="BN491" i="1"/>
  <c r="BP491" i="1"/>
  <c r="Z497" i="1"/>
  <c r="Z498" i="1" s="1"/>
  <c r="BN497" i="1"/>
  <c r="BP497" i="1"/>
  <c r="Y498" i="1"/>
  <c r="Z213" i="1" l="1"/>
  <c r="Z134" i="1"/>
  <c r="Z325" i="1"/>
  <c r="Z473" i="1"/>
  <c r="Z247" i="1"/>
  <c r="Z443" i="1"/>
  <c r="Z416" i="1"/>
  <c r="Z399" i="1"/>
  <c r="Z380" i="1"/>
  <c r="Z350" i="1"/>
  <c r="Z338" i="1"/>
  <c r="Z318" i="1"/>
  <c r="Z304" i="1"/>
  <c r="Z271" i="1"/>
  <c r="Z264" i="1"/>
  <c r="Z256" i="1"/>
  <c r="Z118" i="1"/>
  <c r="Z97" i="1"/>
  <c r="Z78" i="1"/>
  <c r="Z58" i="1"/>
  <c r="Z32" i="1"/>
  <c r="Z449" i="1"/>
  <c r="Y500" i="1"/>
  <c r="Y502" i="1"/>
  <c r="Z479" i="1"/>
  <c r="Z458" i="1"/>
  <c r="Z371" i="1"/>
  <c r="Z312" i="1"/>
  <c r="Z294" i="1"/>
  <c r="Z231" i="1"/>
  <c r="Z201" i="1"/>
  <c r="Z90" i="1"/>
  <c r="Z44" i="1"/>
  <c r="Y504" i="1"/>
  <c r="Y501" i="1"/>
  <c r="Y503" i="1" l="1"/>
  <c r="Z505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<sst xmlns="http://schemas.openxmlformats.org/spreadsheetml/2006/main" count="2204" uniqueCount="805">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</sst>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45922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781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5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0.45833333333333331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100</v>
      </c>
      <c r="Y61" s="54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9.2592592592592595</v>
      </c>
      <c r="Y64" s="549">
        <f>IFERROR(Y61/H61,"0")+IFERROR(Y62/H62,"0")+IFERROR(Y63/H63,"0")</f>
        <v>10</v>
      </c>
      <c r="Z64" s="549">
        <f>IFERROR(IF(Z61="",0,Z61),"0")+IFERROR(IF(Z62="",0,Z62),"0")+IFERROR(IF(Z63="",0,Z63),"0")</f>
        <v>0.1898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100</v>
      </c>
      <c r="Y65" s="549">
        <f>IFERROR(SUM(Y61:Y63),"0")</f>
        <v>108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12.345679012345679</v>
      </c>
      <c r="Y97" s="549">
        <f>IFERROR(Y93/H93,"0")+IFERROR(Y94/H94,"0")+IFERROR(Y95/H95,"0")+IFERROR(Y96/H96,"0")</f>
        <v>13</v>
      </c>
      <c r="Z97" s="549">
        <f>IFERROR(IF(Z93="",0,Z93),"0")+IFERROR(IF(Z94="",0,Z94),"0")+IFERROR(IF(Z95="",0,Z95),"0")+IFERROR(IF(Z96="",0,Z96),"0")</f>
        <v>0.24674000000000001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100</v>
      </c>
      <c r="Y98" s="549">
        <f>IFERROR(SUM(Y93:Y96),"0")</f>
        <v>105.3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hidden="1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100</v>
      </c>
      <c r="Y114" s="548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12.345679012345679</v>
      </c>
      <c r="Y118" s="549">
        <f>IFERROR(Y114/H114,"0")+IFERROR(Y115/H115,"0")+IFERROR(Y116/H116,"0")+IFERROR(Y117/H117,"0")</f>
        <v>13</v>
      </c>
      <c r="Z118" s="549">
        <f>IFERROR(IF(Z114="",0,Z114),"0")+IFERROR(IF(Z115="",0,Z115),"0")+IFERROR(IF(Z116="",0,Z116),"0")+IFERROR(IF(Z117="",0,Z117),"0")</f>
        <v>0.24674000000000001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100</v>
      </c>
      <c r="Y119" s="549">
        <f>IFERROR(SUM(Y114:Y117),"0")</f>
        <v>105.3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hidden="1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300</v>
      </c>
      <c r="Y193" s="548">
        <f t="shared" ref="Y193:Y200" si="16">IFERROR(IF(X193="",0,CEILING((X193/$H193),1)*$H193),"")</f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311.66666666666663</v>
      </c>
      <c r="BN193" s="64">
        <f t="shared" ref="BN193:BN200" si="18">IFERROR(Y193*I193/H193,"0")</f>
        <v>314.16000000000003</v>
      </c>
      <c r="BO193" s="64">
        <f t="shared" ref="BO193:BO200" si="19">IFERROR(1/J193*(X193/H193),"0")</f>
        <v>0.42087542087542085</v>
      </c>
      <c r="BP193" s="64">
        <f t="shared" ref="BP193:BP200" si="20">IFERROR(1/J193*(Y193/H193),"0")</f>
        <v>0.42424242424242425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55.55555555555555</v>
      </c>
      <c r="Y201" s="549">
        <f>IFERROR(Y193/H193,"0")+IFERROR(Y194/H194,"0")+IFERROR(Y195/H195,"0")+IFERROR(Y196/H196,"0")+IFERROR(Y197/H197,"0")+IFERROR(Y198/H198,"0")+IFERROR(Y199/H199,"0")+IFERROR(Y200/H200,"0")</f>
        <v>56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0.50512000000000001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300</v>
      </c>
      <c r="Y202" s="549">
        <f>IFERROR(SUM(Y193:Y200),"0")</f>
        <v>302.40000000000003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hidden="1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60</v>
      </c>
      <c r="Y269" s="54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80</v>
      </c>
      <c r="Y270" s="548">
        <f>IFERROR(IF(X270="",0,CEILING((X270/$H270),1)*$H270),"")</f>
        <v>81.599999999999994</v>
      </c>
      <c r="Z270" s="36">
        <f>IFERROR(IF(Y270=0,"",ROUNDUP(Y270/H270,0)*0.00651),"")</f>
        <v>0.22134000000000001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86</v>
      </c>
      <c r="BN270" s="64">
        <f>IFERROR(Y270*I270/H270,"0")</f>
        <v>87.72</v>
      </c>
      <c r="BO270" s="64">
        <f>IFERROR(1/J270*(X270/H270),"0")</f>
        <v>0.18315018315018317</v>
      </c>
      <c r="BP270" s="64">
        <f>IFERROR(1/J270*(Y270/H270),"0")</f>
        <v>0.18681318681318682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58.333333333333336</v>
      </c>
      <c r="Y271" s="549">
        <f>IFERROR(Y268/H268,"0")+IFERROR(Y269/H269,"0")+IFERROR(Y270/H270,"0")</f>
        <v>59</v>
      </c>
      <c r="Z271" s="549">
        <f>IFERROR(IF(Z268="",0,Z268),"0")+IFERROR(IF(Z269="",0,Z269),"0")+IFERROR(IF(Z270="",0,Z270),"0")</f>
        <v>0.38409000000000004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140</v>
      </c>
      <c r="Y272" s="549">
        <f>IFERROR(SUM(Y268:Y270),"0")</f>
        <v>141.6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hidden="1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0</v>
      </c>
      <c r="Y343" s="548">
        <f t="shared" ref="Y343:Y349" si="38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0</v>
      </c>
      <c r="BN343" s="64">
        <f t="shared" ref="BN343:BN349" si="40">IFERROR(Y343*I343/H343,"0")</f>
        <v>0</v>
      </c>
      <c r="BO343" s="64">
        <f t="shared" ref="BO343:BO349" si="41">IFERROR(1/J343*(X343/H343),"0")</f>
        <v>0</v>
      </c>
      <c r="BP343" s="64">
        <f t="shared" ref="BP343:BP349" si="42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300</v>
      </c>
      <c r="Y344" s="548">
        <f t="shared" si="38"/>
        <v>300</v>
      </c>
      <c r="Z344" s="36">
        <f>IFERROR(IF(Y344=0,"",ROUNDUP(Y344/H344,0)*0.02175),"")</f>
        <v>0.43499999999999994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309.60000000000002</v>
      </c>
      <c r="BN344" s="64">
        <f t="shared" si="40"/>
        <v>309.60000000000002</v>
      </c>
      <c r="BO344" s="64">
        <f t="shared" si="41"/>
        <v>0.41666666666666663</v>
      </c>
      <c r="BP344" s="64">
        <f t="shared" si="42"/>
        <v>0.41666666666666663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700</v>
      </c>
      <c r="Y346" s="548">
        <f t="shared" si="38"/>
        <v>705</v>
      </c>
      <c r="Z346" s="36">
        <f>IFERROR(IF(Y346=0,"",ROUNDUP(Y346/H346,0)*0.02175),"")</f>
        <v>1.0222499999999999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722.4</v>
      </c>
      <c r="BN346" s="64">
        <f t="shared" si="40"/>
        <v>727.56</v>
      </c>
      <c r="BO346" s="64">
        <f t="shared" si="41"/>
        <v>0.9722222222222221</v>
      </c>
      <c r="BP346" s="64">
        <f t="shared" si="42"/>
        <v>0.97916666666666663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66.666666666666657</v>
      </c>
      <c r="Y350" s="549">
        <f>IFERROR(Y343/H343,"0")+IFERROR(Y344/H344,"0")+IFERROR(Y345/H345,"0")+IFERROR(Y346/H346,"0")+IFERROR(Y347/H347,"0")+IFERROR(Y348/H348,"0")+IFERROR(Y349/H349,"0")</f>
        <v>67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1.4572499999999997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1000</v>
      </c>
      <c r="Y351" s="549">
        <f>IFERROR(SUM(Y343:Y349),"0")</f>
        <v>1005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410</v>
      </c>
      <c r="Y353" s="548">
        <f>IFERROR(IF(X353="",0,CEILING((X353/$H353),1)*$H353),"")</f>
        <v>420</v>
      </c>
      <c r="Z353" s="36">
        <f>IFERROR(IF(Y353=0,"",ROUNDUP(Y353/H353,0)*0.02175),"")</f>
        <v>0.60899999999999999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423.12</v>
      </c>
      <c r="BN353" s="64">
        <f>IFERROR(Y353*I353/H353,"0")</f>
        <v>433.44</v>
      </c>
      <c r="BO353" s="64">
        <f>IFERROR(1/J353*(X353/H353),"0")</f>
        <v>0.56944444444444442</v>
      </c>
      <c r="BP353" s="64">
        <f>IFERROR(1/J353*(Y353/H353),"0")</f>
        <v>0.58333333333333326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27.333333333333332</v>
      </c>
      <c r="Y355" s="549">
        <f>IFERROR(Y353/H353,"0")+IFERROR(Y354/H354,"0")</f>
        <v>28</v>
      </c>
      <c r="Z355" s="549">
        <f>IFERROR(IF(Z353="",0,Z353),"0")+IFERROR(IF(Z354="",0,Z354),"0")</f>
        <v>0.60899999999999999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410</v>
      </c>
      <c r="Y356" s="549">
        <f>IFERROR(SUM(Y353:Y354),"0")</f>
        <v>420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500</v>
      </c>
      <c r="Y378" s="548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528.83333333333337</v>
      </c>
      <c r="BN378" s="64">
        <f>IFERROR(Y378*I378/H378,"0")</f>
        <v>533.06399999999996</v>
      </c>
      <c r="BO378" s="64">
        <f>IFERROR(1/J378*(X378/H378),"0")</f>
        <v>0.86805555555555558</v>
      </c>
      <c r="BP378" s="64">
        <f>IFERROR(1/J378*(Y378/H378),"0")</f>
        <v>0.875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55.555555555555557</v>
      </c>
      <c r="Y380" s="549">
        <f>IFERROR(Y378/H378,"0")+IFERROR(Y379/H379,"0")</f>
        <v>56</v>
      </c>
      <c r="Z380" s="549">
        <f>IFERROR(IF(Z378="",0,Z378),"0")+IFERROR(IF(Z379="",0,Z379),"0")</f>
        <v>1.06288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500</v>
      </c>
      <c r="Y381" s="549">
        <f>IFERROR(SUM(Y378:Y379),"0")</f>
        <v>504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500</v>
      </c>
      <c r="Y433" s="548">
        <f t="shared" si="49"/>
        <v>501.6</v>
      </c>
      <c r="Z433" s="36">
        <f t="shared" si="50"/>
        <v>1.1362000000000001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534.09090909090912</v>
      </c>
      <c r="BN433" s="64">
        <f t="shared" si="52"/>
        <v>535.79999999999995</v>
      </c>
      <c r="BO433" s="64">
        <f t="shared" si="53"/>
        <v>0.91054778554778548</v>
      </c>
      <c r="BP433" s="64">
        <f t="shared" si="54"/>
        <v>0.91346153846153855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800</v>
      </c>
      <c r="Y436" s="548">
        <f t="shared" si="49"/>
        <v>802.56000000000006</v>
      </c>
      <c r="Z436" s="36">
        <f t="shared" si="50"/>
        <v>1.81792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854.5454545454545</v>
      </c>
      <c r="BN436" s="64">
        <f t="shared" si="52"/>
        <v>857.28</v>
      </c>
      <c r="BO436" s="64">
        <f t="shared" si="53"/>
        <v>1.4568764568764567</v>
      </c>
      <c r="BP436" s="64">
        <f t="shared" si="54"/>
        <v>1.4615384615384617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246.21212121212119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247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2.9541200000000001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1300</v>
      </c>
      <c r="Y444" s="549">
        <f>IFERROR(SUM(Y431:Y442),"0")</f>
        <v>1304.1600000000001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400</v>
      </c>
      <c r="Y446" s="548">
        <f>IFERROR(IF(X446="",0,CEILING((X446/$H446),1)*$H446),"")</f>
        <v>401.28000000000003</v>
      </c>
      <c r="Z446" s="36">
        <f>IFERROR(IF(Y446=0,"",ROUNDUP(Y446/H446,0)*0.01196),"")</f>
        <v>0.90895999999999999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427.27272727272725</v>
      </c>
      <c r="BN446" s="64">
        <f>IFERROR(Y446*I446/H446,"0")</f>
        <v>428.64</v>
      </c>
      <c r="BO446" s="64">
        <f>IFERROR(1/J446*(X446/H446),"0")</f>
        <v>0.72843822843822836</v>
      </c>
      <c r="BP446" s="64">
        <f>IFERROR(1/J446*(Y446/H446),"0")</f>
        <v>0.73076923076923084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75.757575757575751</v>
      </c>
      <c r="Y449" s="549">
        <f>IFERROR(Y446/H446,"0")+IFERROR(Y447/H447,"0")+IFERROR(Y448/H448,"0")</f>
        <v>76</v>
      </c>
      <c r="Z449" s="549">
        <f>IFERROR(IF(Z446="",0,Z446),"0")+IFERROR(IF(Z447="",0,Z447),"0")+IFERROR(IF(Z448="",0,Z448),"0")</f>
        <v>0.90895999999999999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400</v>
      </c>
      <c r="Y450" s="549">
        <f>IFERROR(SUM(Y446:Y448),"0")</f>
        <v>401.28000000000003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500</v>
      </c>
      <c r="Y454" s="548">
        <f t="shared" si="55"/>
        <v>501.6</v>
      </c>
      <c r="Z454" s="36">
        <f>IFERROR(IF(Y454=0,"",ROUNDUP(Y454/H454,0)*0.01196),"")</f>
        <v>1.1362000000000001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534.09090909090912</v>
      </c>
      <c r="BN454" s="64">
        <f t="shared" si="57"/>
        <v>535.79999999999995</v>
      </c>
      <c r="BO454" s="64">
        <f t="shared" si="58"/>
        <v>0.91054778554778548</v>
      </c>
      <c r="BP454" s="64">
        <f t="shared" si="59"/>
        <v>0.91346153846153855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94.696969696969688</v>
      </c>
      <c r="Y458" s="549">
        <f>IFERROR(Y452/H452,"0")+IFERROR(Y453/H453,"0")+IFERROR(Y454/H454,"0")+IFERROR(Y455/H455,"0")+IFERROR(Y456/H456,"0")+IFERROR(Y457/H457,"0")</f>
        <v>95</v>
      </c>
      <c r="Z458" s="549">
        <f>IFERROR(IF(Z452="",0,Z452),"0")+IFERROR(IF(Z453="",0,Z453),"0")+IFERROR(IF(Z454="",0,Z454),"0")+IFERROR(IF(Z455="",0,Z455),"0")+IFERROR(IF(Z456="",0,Z456),"0")+IFERROR(IF(Z457="",0,Z457),"0")</f>
        <v>1.1362000000000001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500</v>
      </c>
      <c r="Y459" s="549">
        <f>IFERROR(SUM(Y452:Y457),"0")</f>
        <v>501.6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4900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4958.6400000000003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5166.5010185185183</v>
      </c>
      <c r="Y501" s="549">
        <f>IFERROR(SUM(BN22:BN497),"0")</f>
        <v>5227.9050000000007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9</v>
      </c>
      <c r="Y502" s="38">
        <f>ROUNDUP(SUM(BP22:BP497),0)</f>
        <v>9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5391.5010185185183</v>
      </c>
      <c r="Y503" s="549">
        <f>GrossWeightTotalR+PalletQtyTotalR*25</f>
        <v>5452.9050000000007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718.22839506172841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725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9.7958000000000016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0" s="46">
        <f>IFERROR(Y87*1,"0")+IFERROR(Y88*1,"0")+IFERROR(Y89*1,"0")+IFERROR(Y93*1,"0")+IFERROR(Y94*1,"0")+IFERROR(Y95*1,"0")+IFERROR(Y96*1,"0")</f>
        <v>105.3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302.40000000000003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141.6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1425</v>
      </c>
      <c r="U510" s="46">
        <f>IFERROR(Y368*1,"0")+IFERROR(Y369*1,"0")+IFERROR(Y370*1,"0")+IFERROR(Y374*1,"0")+IFERROR(Y378*1,"0")+IFERROR(Y379*1,"0")+IFERROR(Y383*1,"0")</f>
        <v>564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2207.04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00,00"/>
        <filter val="12,35"/>
        <filter val="140,00"/>
        <filter val="246,21"/>
        <filter val="27,33"/>
        <filter val="300,00"/>
        <filter val="4 900,00"/>
        <filter val="4,17"/>
        <filter val="400,00"/>
        <filter val="410,00"/>
        <filter val="5 166,50"/>
        <filter val="5 391,50"/>
        <filter val="50,00"/>
        <filter val="500,00"/>
        <filter val="55,56"/>
        <filter val="58,33"/>
        <filter val="60,00"/>
        <filter val="66,67"/>
        <filter val="700,00"/>
        <filter val="718,23"/>
        <filter val="75,76"/>
        <filter val="80,00"/>
        <filter val="800,00"/>
        <filter val="9"/>
        <filter val="9,26"/>
        <filter val="94,7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