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ПОКОМ ЗПФ филиалы\"/>
    </mc:Choice>
  </mc:AlternateContent>
  <xr:revisionPtr revIDLastSave="0" documentId="13_ncr:1_{48A417E1-05B8-4E15-8D8E-730226EF76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1" i="1" l="1"/>
  <c r="AK20" i="1"/>
  <c r="AL20" i="1" s="1"/>
  <c r="AI18" i="1"/>
  <c r="AK7" i="1"/>
  <c r="AK73" i="1"/>
  <c r="AO73" i="1" s="1"/>
  <c r="AI73" i="1"/>
  <c r="S73" i="1"/>
  <c r="P73" i="1"/>
  <c r="W73" i="1" s="1"/>
  <c r="L73" i="1"/>
  <c r="P72" i="1"/>
  <c r="R72" i="1" s="1"/>
  <c r="L72" i="1"/>
  <c r="AK71" i="1"/>
  <c r="AO71" i="1" s="1"/>
  <c r="P71" i="1"/>
  <c r="W71" i="1" s="1"/>
  <c r="L71" i="1"/>
  <c r="P70" i="1"/>
  <c r="R70" i="1" s="1"/>
  <c r="L70" i="1"/>
  <c r="P69" i="1"/>
  <c r="L69" i="1"/>
  <c r="P68" i="1"/>
  <c r="V68" i="1" s="1"/>
  <c r="L68" i="1"/>
  <c r="P67" i="1"/>
  <c r="L67" i="1"/>
  <c r="P66" i="1"/>
  <c r="L66" i="1"/>
  <c r="P65" i="1"/>
  <c r="L65" i="1"/>
  <c r="P64" i="1"/>
  <c r="L64" i="1"/>
  <c r="P63" i="1"/>
  <c r="L63" i="1"/>
  <c r="P62" i="1"/>
  <c r="W62" i="1" s="1"/>
  <c r="L62" i="1"/>
  <c r="P61" i="1"/>
  <c r="W61" i="1" s="1"/>
  <c r="L61" i="1"/>
  <c r="P60" i="1"/>
  <c r="W60" i="1" s="1"/>
  <c r="L60" i="1"/>
  <c r="P59" i="1"/>
  <c r="L59" i="1"/>
  <c r="P58" i="1"/>
  <c r="W58" i="1" s="1"/>
  <c r="L58" i="1"/>
  <c r="P57" i="1"/>
  <c r="W57" i="1" s="1"/>
  <c r="L57" i="1"/>
  <c r="AK56" i="1"/>
  <c r="AO56" i="1" s="1"/>
  <c r="AI56" i="1"/>
  <c r="S56" i="1"/>
  <c r="P56" i="1"/>
  <c r="W56" i="1" s="1"/>
  <c r="L56" i="1"/>
  <c r="P55" i="1"/>
  <c r="W55" i="1" s="1"/>
  <c r="L55" i="1"/>
  <c r="P54" i="1"/>
  <c r="W54" i="1" s="1"/>
  <c r="L54" i="1"/>
  <c r="P53" i="1"/>
  <c r="W53" i="1" s="1"/>
  <c r="L53" i="1"/>
  <c r="P52" i="1"/>
  <c r="W52" i="1" s="1"/>
  <c r="L52" i="1"/>
  <c r="P51" i="1"/>
  <c r="W51" i="1" s="1"/>
  <c r="L51" i="1"/>
  <c r="P50" i="1"/>
  <c r="L50" i="1"/>
  <c r="P49" i="1"/>
  <c r="L49" i="1"/>
  <c r="P48" i="1"/>
  <c r="W48" i="1" s="1"/>
  <c r="L48" i="1"/>
  <c r="P47" i="1"/>
  <c r="L47" i="1"/>
  <c r="P46" i="1"/>
  <c r="W46" i="1" s="1"/>
  <c r="L46" i="1"/>
  <c r="P45" i="1"/>
  <c r="L45" i="1"/>
  <c r="P44" i="1"/>
  <c r="W44" i="1" s="1"/>
  <c r="L44" i="1"/>
  <c r="P43" i="1"/>
  <c r="W43" i="1" s="1"/>
  <c r="L43" i="1"/>
  <c r="P42" i="1"/>
  <c r="L42" i="1"/>
  <c r="P41" i="1"/>
  <c r="W41" i="1" s="1"/>
  <c r="L41" i="1"/>
  <c r="AK40" i="1"/>
  <c r="AO40" i="1" s="1"/>
  <c r="AI40" i="1"/>
  <c r="P40" i="1"/>
  <c r="W40" i="1" s="1"/>
  <c r="L40" i="1"/>
  <c r="P39" i="1"/>
  <c r="W39" i="1" s="1"/>
  <c r="L39" i="1"/>
  <c r="P38" i="1"/>
  <c r="W38" i="1" s="1"/>
  <c r="L38" i="1"/>
  <c r="P37" i="1"/>
  <c r="L37" i="1"/>
  <c r="P36" i="1"/>
  <c r="W36" i="1" s="1"/>
  <c r="L36" i="1"/>
  <c r="P35" i="1"/>
  <c r="L35" i="1"/>
  <c r="AK34" i="1"/>
  <c r="AO34" i="1" s="1"/>
  <c r="AI34" i="1"/>
  <c r="S34" i="1"/>
  <c r="P34" i="1"/>
  <c r="L34" i="1"/>
  <c r="P33" i="1"/>
  <c r="W33" i="1" s="1"/>
  <c r="L33" i="1"/>
  <c r="P32" i="1"/>
  <c r="W32" i="1" s="1"/>
  <c r="L32" i="1"/>
  <c r="P31" i="1"/>
  <c r="W31" i="1" s="1"/>
  <c r="L31" i="1"/>
  <c r="P30" i="1"/>
  <c r="W30" i="1" s="1"/>
  <c r="L30" i="1"/>
  <c r="P29" i="1"/>
  <c r="W29" i="1" s="1"/>
  <c r="L29" i="1"/>
  <c r="P28" i="1"/>
  <c r="W28" i="1" s="1"/>
  <c r="L28" i="1"/>
  <c r="F27" i="1"/>
  <c r="E27" i="1"/>
  <c r="L27" i="1" s="1"/>
  <c r="P26" i="1"/>
  <c r="L26" i="1"/>
  <c r="P25" i="1"/>
  <c r="L25" i="1"/>
  <c r="P24" i="1"/>
  <c r="W24" i="1" s="1"/>
  <c r="L24" i="1"/>
  <c r="P23" i="1"/>
  <c r="L23" i="1"/>
  <c r="P22" i="1"/>
  <c r="W22" i="1" s="1"/>
  <c r="L22" i="1"/>
  <c r="P21" i="1"/>
  <c r="L21" i="1"/>
  <c r="AI20" i="1"/>
  <c r="P20" i="1"/>
  <c r="W20" i="1" s="1"/>
  <c r="L20" i="1"/>
  <c r="P19" i="1"/>
  <c r="L19" i="1"/>
  <c r="AK18" i="1"/>
  <c r="AL18" i="1" s="1"/>
  <c r="P18" i="1"/>
  <c r="W18" i="1" s="1"/>
  <c r="L18" i="1"/>
  <c r="P17" i="1"/>
  <c r="W17" i="1" s="1"/>
  <c r="L17" i="1"/>
  <c r="P16" i="1"/>
  <c r="W16" i="1" s="1"/>
  <c r="L16" i="1"/>
  <c r="P15" i="1"/>
  <c r="W15" i="1" s="1"/>
  <c r="L15" i="1"/>
  <c r="P14" i="1"/>
  <c r="W14" i="1" s="1"/>
  <c r="L14" i="1"/>
  <c r="P13" i="1"/>
  <c r="W13" i="1" s="1"/>
  <c r="L13" i="1"/>
  <c r="P12" i="1"/>
  <c r="W12" i="1" s="1"/>
  <c r="L12" i="1"/>
  <c r="P11" i="1"/>
  <c r="L11" i="1"/>
  <c r="P10" i="1"/>
  <c r="L10" i="1"/>
  <c r="P9" i="1"/>
  <c r="W9" i="1" s="1"/>
  <c r="L9" i="1"/>
  <c r="P8" i="1"/>
  <c r="L8" i="1"/>
  <c r="AI7" i="1"/>
  <c r="P7" i="1"/>
  <c r="W7" i="1" s="1"/>
  <c r="L7" i="1"/>
  <c r="P6" i="1"/>
  <c r="AK6" i="1" s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45" i="1" l="1"/>
  <c r="R45" i="1"/>
  <c r="W47" i="1"/>
  <c r="R47" i="1"/>
  <c r="W49" i="1"/>
  <c r="R49" i="1"/>
  <c r="W50" i="1"/>
  <c r="R50" i="1"/>
  <c r="W11" i="1"/>
  <c r="R11" i="1"/>
  <c r="AK11" i="1" s="1"/>
  <c r="W26" i="1"/>
  <c r="R26" i="1"/>
  <c r="W59" i="1"/>
  <c r="R59" i="1"/>
  <c r="W64" i="1"/>
  <c r="R64" i="1"/>
  <c r="AI64" i="1" s="1"/>
  <c r="W66" i="1"/>
  <c r="R66" i="1"/>
  <c r="W67" i="1"/>
  <c r="R67" i="1"/>
  <c r="W69" i="1"/>
  <c r="R69" i="1"/>
  <c r="S40" i="1"/>
  <c r="V40" i="1" s="1"/>
  <c r="R41" i="1"/>
  <c r="R51" i="1"/>
  <c r="R22" i="1"/>
  <c r="W70" i="1"/>
  <c r="R24" i="1"/>
  <c r="R36" i="1"/>
  <c r="R58" i="1"/>
  <c r="W8" i="1"/>
  <c r="W19" i="1"/>
  <c r="R19" i="1"/>
  <c r="W21" i="1"/>
  <c r="W23" i="1"/>
  <c r="W25" i="1"/>
  <c r="R25" i="1"/>
  <c r="W42" i="1"/>
  <c r="W72" i="1"/>
  <c r="AI11" i="1"/>
  <c r="AK15" i="1"/>
  <c r="AL15" i="1" s="1"/>
  <c r="AI15" i="1"/>
  <c r="AI29" i="1"/>
  <c r="AK29" i="1"/>
  <c r="R33" i="1"/>
  <c r="R38" i="1"/>
  <c r="R44" i="1"/>
  <c r="R48" i="1"/>
  <c r="AI6" i="1"/>
  <c r="W10" i="1"/>
  <c r="R10" i="1"/>
  <c r="W35" i="1"/>
  <c r="W37" i="1"/>
  <c r="W63" i="1"/>
  <c r="W65" i="1"/>
  <c r="AK70" i="1"/>
  <c r="AL70" i="1" s="1"/>
  <c r="AI70" i="1"/>
  <c r="S71" i="1"/>
  <c r="V71" i="1" s="1"/>
  <c r="R9" i="1"/>
  <c r="R55" i="1"/>
  <c r="R60" i="1"/>
  <c r="R12" i="1"/>
  <c r="R14" i="1"/>
  <c r="R32" i="1"/>
  <c r="R39" i="1"/>
  <c r="AL34" i="1"/>
  <c r="AL7" i="1"/>
  <c r="S7" i="1"/>
  <c r="V7" i="1" s="1"/>
  <c r="AO7" i="1"/>
  <c r="AL71" i="1"/>
  <c r="AO6" i="1"/>
  <c r="S6" i="1"/>
  <c r="V6" i="1" s="1"/>
  <c r="E5" i="1"/>
  <c r="V28" i="1"/>
  <c r="AL56" i="1"/>
  <c r="V62" i="1"/>
  <c r="L5" i="1"/>
  <c r="AL6" i="1"/>
  <c r="V17" i="1"/>
  <c r="P27" i="1"/>
  <c r="P5" i="1" s="1"/>
  <c r="AL40" i="1"/>
  <c r="V43" i="1"/>
  <c r="V54" i="1"/>
  <c r="V61" i="1"/>
  <c r="AL73" i="1"/>
  <c r="W6" i="1"/>
  <c r="W34" i="1"/>
  <c r="V34" i="1"/>
  <c r="S18" i="1"/>
  <c r="V18" i="1" s="1"/>
  <c r="AO18" i="1"/>
  <c r="S20" i="1"/>
  <c r="V20" i="1" s="1"/>
  <c r="AO20" i="1"/>
  <c r="F5" i="1"/>
  <c r="V56" i="1"/>
  <c r="W68" i="1"/>
  <c r="S70" i="1"/>
  <c r="V70" i="1" s="1"/>
  <c r="V73" i="1"/>
  <c r="W27" i="1" l="1"/>
  <c r="AK41" i="1"/>
  <c r="AI41" i="1"/>
  <c r="AK64" i="1"/>
  <c r="AL64" i="1" s="1"/>
  <c r="AK58" i="1"/>
  <c r="AI58" i="1"/>
  <c r="AK24" i="1"/>
  <c r="AI24" i="1"/>
  <c r="AI26" i="1"/>
  <c r="AK26" i="1"/>
  <c r="S15" i="1"/>
  <c r="V15" i="1" s="1"/>
  <c r="AI36" i="1"/>
  <c r="AK36" i="1"/>
  <c r="AI22" i="1"/>
  <c r="AK22" i="1"/>
  <c r="AO15" i="1"/>
  <c r="AK67" i="1"/>
  <c r="AI67" i="1"/>
  <c r="AK57" i="1"/>
  <c r="AI57" i="1"/>
  <c r="AI51" i="1"/>
  <c r="AK51" i="1"/>
  <c r="AI47" i="1"/>
  <c r="AK47" i="1"/>
  <c r="AK39" i="1"/>
  <c r="AI39" i="1"/>
  <c r="AI30" i="1"/>
  <c r="AK30" i="1"/>
  <c r="AI14" i="1"/>
  <c r="AK14" i="1"/>
  <c r="AK66" i="1"/>
  <c r="AI66" i="1"/>
  <c r="AI55" i="1"/>
  <c r="AK55" i="1"/>
  <c r="AK46" i="1"/>
  <c r="AI46" i="1"/>
  <c r="AK13" i="1"/>
  <c r="AI13" i="1"/>
  <c r="AI63" i="1"/>
  <c r="AK63" i="1"/>
  <c r="AI37" i="1"/>
  <c r="AK37" i="1"/>
  <c r="AI35" i="1"/>
  <c r="AK35" i="1"/>
  <c r="AK10" i="1"/>
  <c r="AI10" i="1"/>
  <c r="AK69" i="1"/>
  <c r="AI69" i="1"/>
  <c r="AI48" i="1"/>
  <c r="AK48" i="1"/>
  <c r="AK38" i="1"/>
  <c r="AI38" i="1"/>
  <c r="AL29" i="1"/>
  <c r="S29" i="1"/>
  <c r="V29" i="1" s="1"/>
  <c r="AL11" i="1"/>
  <c r="S11" i="1"/>
  <c r="V11" i="1" s="1"/>
  <c r="AK72" i="1"/>
  <c r="AI72" i="1"/>
  <c r="AK42" i="1"/>
  <c r="AI42" i="1"/>
  <c r="AK25" i="1"/>
  <c r="AI25" i="1"/>
  <c r="AK21" i="1"/>
  <c r="AI21" i="1"/>
  <c r="AK19" i="1"/>
  <c r="AI19" i="1"/>
  <c r="AK8" i="1"/>
  <c r="AI8" i="1"/>
  <c r="AO70" i="1"/>
  <c r="AO29" i="1"/>
  <c r="AO11" i="1"/>
  <c r="AK59" i="1"/>
  <c r="AI59" i="1"/>
  <c r="AI53" i="1"/>
  <c r="AK53" i="1"/>
  <c r="AI49" i="1"/>
  <c r="AK49" i="1"/>
  <c r="AI45" i="1"/>
  <c r="AK45" i="1"/>
  <c r="AI32" i="1"/>
  <c r="AK32" i="1"/>
  <c r="AI16" i="1"/>
  <c r="AK16" i="1"/>
  <c r="AI12" i="1"/>
  <c r="AK12" i="1"/>
  <c r="AK60" i="1"/>
  <c r="AI60" i="1"/>
  <c r="AK50" i="1"/>
  <c r="AI50" i="1"/>
  <c r="AK31" i="1"/>
  <c r="AI31" i="1"/>
  <c r="AI9" i="1"/>
  <c r="AK9" i="1"/>
  <c r="AI65" i="1"/>
  <c r="AK65" i="1"/>
  <c r="AO64" i="1"/>
  <c r="AI52" i="1"/>
  <c r="AK52" i="1"/>
  <c r="AI44" i="1"/>
  <c r="AK44" i="1"/>
  <c r="AK33" i="1"/>
  <c r="AI33" i="1"/>
  <c r="S41" i="1" l="1"/>
  <c r="V41" i="1" s="1"/>
  <c r="AL41" i="1"/>
  <c r="AO41" i="1"/>
  <c r="S64" i="1"/>
  <c r="V64" i="1" s="1"/>
  <c r="AL26" i="1"/>
  <c r="AO26" i="1"/>
  <c r="S26" i="1"/>
  <c r="V26" i="1" s="1"/>
  <c r="AL22" i="1"/>
  <c r="AO22" i="1"/>
  <c r="S22" i="1"/>
  <c r="V22" i="1" s="1"/>
  <c r="AO36" i="1"/>
  <c r="S36" i="1"/>
  <c r="V36" i="1" s="1"/>
  <c r="AL36" i="1"/>
  <c r="AL24" i="1"/>
  <c r="AO24" i="1"/>
  <c r="S24" i="1"/>
  <c r="V24" i="1" s="1"/>
  <c r="S58" i="1"/>
  <c r="V58" i="1" s="1"/>
  <c r="AL58" i="1"/>
  <c r="AO58" i="1"/>
  <c r="S33" i="1"/>
  <c r="V33" i="1" s="1"/>
  <c r="AL33" i="1"/>
  <c r="AO33" i="1"/>
  <c r="AL65" i="1"/>
  <c r="S65" i="1"/>
  <c r="V65" i="1" s="1"/>
  <c r="AO65" i="1"/>
  <c r="AL9" i="1"/>
  <c r="AO9" i="1"/>
  <c r="S9" i="1"/>
  <c r="V9" i="1" s="1"/>
  <c r="AO12" i="1"/>
  <c r="S12" i="1"/>
  <c r="V12" i="1" s="1"/>
  <c r="AL12" i="1"/>
  <c r="AO16" i="1"/>
  <c r="AL16" i="1"/>
  <c r="S16" i="1"/>
  <c r="V16" i="1" s="1"/>
  <c r="AO32" i="1"/>
  <c r="S32" i="1"/>
  <c r="V32" i="1" s="1"/>
  <c r="AL32" i="1"/>
  <c r="AO45" i="1"/>
  <c r="S45" i="1"/>
  <c r="V45" i="1" s="1"/>
  <c r="AL45" i="1"/>
  <c r="AO49" i="1"/>
  <c r="S49" i="1"/>
  <c r="V49" i="1" s="1"/>
  <c r="AL49" i="1"/>
  <c r="AO53" i="1"/>
  <c r="S53" i="1"/>
  <c r="V53" i="1" s="1"/>
  <c r="AL53" i="1"/>
  <c r="AK27" i="1"/>
  <c r="AK5" i="1" s="1"/>
  <c r="AI27" i="1"/>
  <c r="AI5" i="1" s="1"/>
  <c r="AO8" i="1"/>
  <c r="S8" i="1"/>
  <c r="V8" i="1" s="1"/>
  <c r="AL8" i="1"/>
  <c r="AO19" i="1"/>
  <c r="S19" i="1"/>
  <c r="V19" i="1" s="1"/>
  <c r="AL19" i="1"/>
  <c r="AO21" i="1"/>
  <c r="S21" i="1"/>
  <c r="V21" i="1" s="1"/>
  <c r="AL21" i="1"/>
  <c r="S23" i="1"/>
  <c r="V23" i="1" s="1"/>
  <c r="AO25" i="1"/>
  <c r="S25" i="1"/>
  <c r="V25" i="1" s="1"/>
  <c r="AL25" i="1"/>
  <c r="AO42" i="1"/>
  <c r="S42" i="1"/>
  <c r="V42" i="1" s="1"/>
  <c r="AL42" i="1"/>
  <c r="AL72" i="1"/>
  <c r="S72" i="1"/>
  <c r="V72" i="1" s="1"/>
  <c r="AO72" i="1"/>
  <c r="AO38" i="1"/>
  <c r="S38" i="1"/>
  <c r="V38" i="1" s="1"/>
  <c r="AL38" i="1"/>
  <c r="AO69" i="1"/>
  <c r="S69" i="1"/>
  <c r="V69" i="1" s="1"/>
  <c r="AL69" i="1"/>
  <c r="AO10" i="1"/>
  <c r="S10" i="1"/>
  <c r="V10" i="1" s="1"/>
  <c r="AL10" i="1"/>
  <c r="AL13" i="1"/>
  <c r="S13" i="1"/>
  <c r="AO13" i="1"/>
  <c r="AL46" i="1"/>
  <c r="AO46" i="1"/>
  <c r="S46" i="1"/>
  <c r="V46" i="1" s="1"/>
  <c r="AO66" i="1"/>
  <c r="S66" i="1"/>
  <c r="V66" i="1" s="1"/>
  <c r="AL66" i="1"/>
  <c r="AL39" i="1"/>
  <c r="AO39" i="1"/>
  <c r="S39" i="1"/>
  <c r="V39" i="1" s="1"/>
  <c r="AL57" i="1"/>
  <c r="S57" i="1"/>
  <c r="V57" i="1" s="1"/>
  <c r="AO57" i="1"/>
  <c r="AL67" i="1"/>
  <c r="AO67" i="1"/>
  <c r="S67" i="1"/>
  <c r="V67" i="1" s="1"/>
  <c r="AL44" i="1"/>
  <c r="S44" i="1"/>
  <c r="V44" i="1" s="1"/>
  <c r="AO44" i="1"/>
  <c r="AL52" i="1"/>
  <c r="S52" i="1"/>
  <c r="V52" i="1" s="1"/>
  <c r="AO52" i="1"/>
  <c r="R5" i="1"/>
  <c r="AL31" i="1"/>
  <c r="AO31" i="1"/>
  <c r="S31" i="1"/>
  <c r="V31" i="1" s="1"/>
  <c r="AL50" i="1"/>
  <c r="AO50" i="1"/>
  <c r="S50" i="1"/>
  <c r="V50" i="1" s="1"/>
  <c r="AO60" i="1"/>
  <c r="S60" i="1"/>
  <c r="V60" i="1" s="1"/>
  <c r="AL60" i="1"/>
  <c r="S59" i="1"/>
  <c r="V59" i="1" s="1"/>
  <c r="AL59" i="1"/>
  <c r="AO59" i="1"/>
  <c r="AL48" i="1"/>
  <c r="S48" i="1"/>
  <c r="V48" i="1" s="1"/>
  <c r="AO48" i="1"/>
  <c r="AL35" i="1"/>
  <c r="S35" i="1"/>
  <c r="V35" i="1" s="1"/>
  <c r="AO35" i="1"/>
  <c r="AL37" i="1"/>
  <c r="S37" i="1"/>
  <c r="V37" i="1" s="1"/>
  <c r="AO37" i="1"/>
  <c r="AL63" i="1"/>
  <c r="S63" i="1"/>
  <c r="V63" i="1" s="1"/>
  <c r="AO63" i="1"/>
  <c r="AL55" i="1"/>
  <c r="S55" i="1"/>
  <c r="V55" i="1" s="1"/>
  <c r="AO55" i="1"/>
  <c r="AO14" i="1"/>
  <c r="S14" i="1"/>
  <c r="V14" i="1" s="1"/>
  <c r="AL14" i="1"/>
  <c r="AO30" i="1"/>
  <c r="S30" i="1"/>
  <c r="V30" i="1" s="1"/>
  <c r="AL30" i="1"/>
  <c r="AO47" i="1"/>
  <c r="S47" i="1"/>
  <c r="V47" i="1" s="1"/>
  <c r="AL47" i="1"/>
  <c r="AO51" i="1"/>
  <c r="S51" i="1"/>
  <c r="V51" i="1" s="1"/>
  <c r="AL51" i="1"/>
  <c r="V13" i="1" l="1"/>
  <c r="AO27" i="1"/>
  <c r="AO5" i="1" s="1"/>
  <c r="S27" i="1"/>
  <c r="V27" i="1" s="1"/>
  <c r="AL27" i="1"/>
  <c r="AL5" i="1" s="1"/>
  <c r="S5" i="1" l="1"/>
</calcChain>
</file>

<file path=xl/sharedStrings.xml><?xml version="1.0" encoding="utf-8"?>
<sst xmlns="http://schemas.openxmlformats.org/spreadsheetml/2006/main" count="295" uniqueCount="137">
  <si>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</si>
  <si>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</si>
  <si>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</si>
  <si>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</si>
  <si>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</si>
  <si>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</si>
  <si>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</si>
  <si>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</si>
  <si>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</si>
  <si>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</si>
  <si>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</si>
  <si>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</si>
  <si>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</si>
  <si>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</si>
  <si>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</si>
  <si>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</si>
  <si>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</si>
  <si>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</si>
  <si>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</si>
  <si>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</si>
  <si>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</si>
  <si>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</si>
  <si>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</si>
  <si>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</si>
  <si>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</si>
  <si>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</si>
  <si>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</si>
  <si>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</si>
  <si>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</si>
  <si>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</si>
  <si>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</si>
  <si>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</si>
  <si>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</si>
  <si>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</si>
  <si>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</si>
  <si>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</si>
  <si>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</si>
  <si>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</si>
  <si>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</si>
  <si>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</si>
  <si>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</si>
  <si>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</si>
  <si>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</si>
  <si>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</si>
  <si>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</si>
  <si>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</si>
  <si>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</si>
  <si>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</si>
  <si>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</si>
  <si>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</si>
  <si>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</si>
  <si>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</si>
  <si>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</si>
  <si>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</si>
  <si>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</si>
  <si>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</si>
  <si>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</si>
  <si>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</si>
  <si>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</t>
  </si>
  <si>
    <t>ЖАР-ладушки с клубникой и вишней ТМ Стародворье 0,2 кг.  Поком</t>
  </si>
  <si>
    <t>нет потебности</t>
  </si>
  <si>
    <t>ЖАР-ладушки с яблоком и грушей ТМ Стародворье 0,2 кг.  Поком</t>
  </si>
  <si>
    <t>нужно увеличить продажи!!!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</si>
  <si>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</si>
  <si>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</si>
  <si>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</si>
  <si>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</si>
  <si>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</si>
  <si>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</si>
  <si>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</si>
  <si>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</si>
  <si>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</si>
  <si>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</si>
  <si>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</si>
  <si>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</si>
  <si>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</si>
  <si>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не в матрице</t>
  </si>
  <si>
    <t>дубль / не правильно ставится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</si>
  <si>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</si>
  <si>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</si>
  <si>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</si>
  <si>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</si>
  <si>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</si>
  <si>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</si>
  <si>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</si>
  <si>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</si>
  <si>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</si>
  <si>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</si>
  <si>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</si>
  <si>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</si>
  <si>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</si>
  <si>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</si>
  <si>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</si>
  <si>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</si>
  <si>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</si>
  <si>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</si>
  <si>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</si>
  <si>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</si>
  <si>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</si>
  <si>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</si>
  <si>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</si>
  <si>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</si>
  <si>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</si>
  <si>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</si>
  <si>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нужно увеличить продажи</t>
  </si>
  <si>
    <t>Пельмени Медвежьи ушки с фермерскими сливками ТМ Стародв флоу-пак классическая форма 0,7 кг.  Поком</t>
  </si>
  <si>
    <t>с 12,09,25 заказываем</t>
  </si>
  <si>
    <t>Пельмени Медвежьи ушки с фермерской свининой и говядиной Большие флоу-пак класс 0,7 кг  Поком</t>
  </si>
  <si>
    <t>нужно увеличить продажи / сети</t>
  </si>
  <si>
    <t>Пельмени Медвежьи ушки с фермерской свининой и говядиной Малые флоу-пак классическая 0,7 кг  Поком</t>
  </si>
  <si>
    <t>нет потребности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</si>
  <si>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</si>
  <si>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</si>
  <si>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</si>
  <si>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</si>
  <si>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</si>
  <si>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</si>
  <si>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 01,08,25 снова в бланке</t>
  </si>
  <si>
    <t>Пельмени Супермени со сливочным маслом Супермени 0,2 Сфера Горячая штучка  Поком</t>
  </si>
  <si>
    <t>нет потребности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</si>
  <si>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</si>
  <si>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</si>
  <si>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</si>
  <si>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</si>
  <si>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</si>
  <si>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</si>
  <si>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</si>
  <si>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</si>
  <si>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</si>
  <si>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</si>
  <si>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</si>
  <si>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</si>
  <si>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вывод / Общий прайс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</si>
  <si>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нет потребности</t>
    </r>
  </si>
  <si>
    <t>с 22,08,25 заказываем</t>
  </si>
  <si>
    <t>итого</t>
  </si>
  <si>
    <t>22,09,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</si>
</sst>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0" borderId="1" xfId="1" applyNumberFormat="1"/>
    <xf numFmtId="2" fontId="1" fillId="0" borderId="1" xfId="1" applyNumberFormat="1"/>
    <xf numFmtId="164" fontId="1" fillId="0" borderId="2" xfId="1" applyNumberFormat="1" applyBorder="1"/>
    <xf numFmtId="165" fontId="1" fillId="0" borderId="1" xfId="1" applyNumberFormat="1"/>
    <xf numFmtId="0" fontId="0" fillId="0" borderId="0" xfId="0" applyBorder="1"/>
    <xf numFmtId="164" fontId="5" fillId="8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4" fillId="6" borderId="1" xfId="1" applyNumberFormat="1" applyFont="1" applyFill="1"/>
    <xf numFmtId="164" fontId="4" fillId="9" borderId="1" xfId="1" applyNumberFormat="1" applyFont="1" applyFill="1"/>
    <xf numFmtId="166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L4" sqref="AL4"/>
    </sheetView>
  </sheetViews>
  <sheetFormatPr defaultRowHeight="15" x14ac:dyDescent="0.25"/>
  <cols>
    <col min="1" max="1" width="60" style="25" customWidth="1"/>
    <col min="2" max="2" width="3" style="25" customWidth="1"/>
    <col min="3" max="4" width="6" style="25" customWidth="1"/>
    <col min="5" max="6" width="7" style="25" customWidth="1"/>
    <col min="7" max="7" width="5" style="4" customWidth="1"/>
    <col min="8" max="8" width="5" style="25" customWidth="1"/>
    <col min="9" max="9" width="9" style="25" customWidth="1"/>
    <col min="10" max="10" width="1" style="25" customWidth="1"/>
    <col min="11" max="11" width="6.42578125" style="25" customWidth="1"/>
    <col min="12" max="12" width="5.42578125" style="25" customWidth="1"/>
    <col min="13" max="14" width="0.42578125" style="25" customWidth="1"/>
    <col min="15" max="16" width="6" style="25" customWidth="1"/>
    <col min="17" max="20" width="7" style="25" customWidth="1"/>
    <col min="21" max="21" width="11.42578125" style="25" customWidth="1"/>
    <col min="22" max="23" width="5" style="25" customWidth="1"/>
    <col min="24" max="33" width="6" style="25" customWidth="1"/>
    <col min="34" max="34" width="20.5703125" style="25" customWidth="1"/>
    <col min="35" max="35" width="6" style="25" customWidth="1"/>
    <col min="36" max="36" width="6" style="4" customWidth="1"/>
    <col min="37" max="37" width="7" style="9" customWidth="1"/>
    <col min="38" max="38" width="6" style="25" customWidth="1"/>
    <col min="39" max="40" width="5" style="25" customWidth="1"/>
    <col min="41" max="41" width="6" style="9" customWidth="1"/>
    <col min="42" max="51" width="3" style="25" customWidth="1"/>
  </cols>
  <sheetData>
    <row r="1" spans="1:51" x14ac:dyDescent="0.25">
      <c r="A1" s="21"/>
      <c r="B1" s="21"/>
      <c r="C1" s="21"/>
      <c r="D1" s="21"/>
      <c r="E1" s="21"/>
      <c r="F1" s="21"/>
      <c r="G1" s="22"/>
      <c r="H1" s="21"/>
      <c r="I1" s="21"/>
      <c r="J1" s="21"/>
      <c r="K1" s="21"/>
      <c r="L1" s="21"/>
      <c r="M1" s="21"/>
      <c r="N1" s="21"/>
      <c r="O1" s="21"/>
      <c r="P1" s="21"/>
      <c r="Q1" s="21"/>
      <c r="R1" s="31">
        <v>1.7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2"/>
      <c r="AK1" s="24"/>
      <c r="AL1" s="21"/>
      <c r="AM1" s="21"/>
      <c r="AN1" s="21"/>
      <c r="AO1" s="24"/>
      <c r="AP1" s="21"/>
      <c r="AQ1" s="21"/>
      <c r="AR1" s="21"/>
      <c r="AS1" s="21"/>
      <c r="AT1" s="21"/>
      <c r="AU1" s="21"/>
      <c r="AV1" s="21"/>
      <c r="AW1" s="21"/>
      <c r="AX1" s="21"/>
      <c r="AY1" s="21"/>
    </row>
    <row r="2" spans="1:51" x14ac:dyDescent="0.25">
      <c r="A2" s="21"/>
      <c r="B2" s="21"/>
      <c r="C2" s="21"/>
      <c r="D2" s="21"/>
      <c r="E2" s="21"/>
      <c r="F2" s="21"/>
      <c r="G2" s="22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2"/>
      <c r="AK2" s="24"/>
      <c r="AL2" s="21"/>
      <c r="AM2" s="21"/>
      <c r="AN2" s="21"/>
      <c r="AO2" s="24"/>
      <c r="AP2" s="21"/>
      <c r="AQ2" s="21"/>
      <c r="AR2" s="21"/>
      <c r="AS2" s="21"/>
      <c r="AT2" s="21"/>
      <c r="AU2" s="21"/>
      <c r="AV2" s="21"/>
      <c r="AW2" s="21"/>
      <c r="AX2" s="21"/>
      <c r="AY2" s="21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135</v>
      </c>
      <c r="S3" s="2" t="s">
        <v>17</v>
      </c>
      <c r="T3" s="5" t="s">
        <v>18</v>
      </c>
      <c r="U3" s="5" t="s">
        <v>19</v>
      </c>
      <c r="V3" s="1" t="s">
        <v>20</v>
      </c>
      <c r="W3" s="1" t="s">
        <v>21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22</v>
      </c>
      <c r="AH3" s="1" t="s">
        <v>23</v>
      </c>
      <c r="AI3" s="1" t="s">
        <v>24</v>
      </c>
      <c r="AJ3" s="6" t="s">
        <v>25</v>
      </c>
      <c r="AK3" s="7" t="s">
        <v>26</v>
      </c>
      <c r="AL3" s="1" t="s">
        <v>27</v>
      </c>
      <c r="AM3" s="1" t="s">
        <v>28</v>
      </c>
      <c r="AN3" s="1" t="s">
        <v>29</v>
      </c>
      <c r="AO3" s="7" t="s">
        <v>30</v>
      </c>
      <c r="AP3" s="21"/>
      <c r="AQ3" s="21"/>
      <c r="AR3" s="21"/>
      <c r="AS3" s="21"/>
      <c r="AT3" s="21"/>
      <c r="AU3" s="21"/>
      <c r="AV3" s="21"/>
      <c r="AW3" s="21"/>
      <c r="AX3" s="21"/>
      <c r="AY3" s="21"/>
    </row>
    <row r="4" spans="1:51" x14ac:dyDescent="0.25">
      <c r="A4" s="21"/>
      <c r="B4" s="21"/>
      <c r="C4" s="21"/>
      <c r="D4" s="21"/>
      <c r="E4" s="21"/>
      <c r="F4" s="21"/>
      <c r="G4" s="22"/>
      <c r="H4" s="21"/>
      <c r="I4" s="21"/>
      <c r="J4" s="21"/>
      <c r="K4" s="21"/>
      <c r="L4" s="21"/>
      <c r="M4" s="21"/>
      <c r="N4" s="21"/>
      <c r="O4" s="21" t="s">
        <v>31</v>
      </c>
      <c r="P4" s="21" t="s">
        <v>32</v>
      </c>
      <c r="Q4" s="21"/>
      <c r="R4" s="21"/>
      <c r="S4" s="21"/>
      <c r="T4" s="21"/>
      <c r="U4" s="21"/>
      <c r="V4" s="21"/>
      <c r="W4" s="21"/>
      <c r="X4" s="21" t="s">
        <v>33</v>
      </c>
      <c r="Y4" s="21" t="s">
        <v>34</v>
      </c>
      <c r="Z4" s="21" t="s">
        <v>35</v>
      </c>
      <c r="AA4" s="21" t="s">
        <v>36</v>
      </c>
      <c r="AB4" s="21" t="s">
        <v>37</v>
      </c>
      <c r="AC4" s="21" t="s">
        <v>38</v>
      </c>
      <c r="AD4" s="21" t="s">
        <v>39</v>
      </c>
      <c r="AE4" s="21" t="s">
        <v>40</v>
      </c>
      <c r="AF4" s="21" t="s">
        <v>41</v>
      </c>
      <c r="AG4" s="21" t="s">
        <v>42</v>
      </c>
      <c r="AH4" s="21"/>
      <c r="AI4" s="21"/>
      <c r="AJ4" s="22"/>
      <c r="AK4" s="24" t="s">
        <v>136</v>
      </c>
      <c r="AL4" s="21"/>
      <c r="AM4" s="21"/>
      <c r="AN4" s="21"/>
      <c r="AO4" s="24"/>
      <c r="AP4" s="21"/>
      <c r="AQ4" s="21"/>
      <c r="AR4" s="21"/>
      <c r="AS4" s="21"/>
      <c r="AT4" s="21"/>
      <c r="AU4" s="21"/>
      <c r="AV4" s="21"/>
      <c r="AW4" s="21"/>
      <c r="AX4" s="21"/>
      <c r="AY4" s="21"/>
    </row>
    <row r="5" spans="1:51" x14ac:dyDescent="0.25">
      <c r="A5" s="21"/>
      <c r="B5" s="21"/>
      <c r="C5" s="21"/>
      <c r="D5" s="21"/>
      <c r="E5" s="3">
        <f>SUM(E6:E498)</f>
        <v>11898</v>
      </c>
      <c r="F5" s="3">
        <f>SUM(F6:F498)</f>
        <v>12009.800000000001</v>
      </c>
      <c r="G5" s="22"/>
      <c r="H5" s="21"/>
      <c r="I5" s="21"/>
      <c r="J5" s="21"/>
      <c r="K5" s="3">
        <f t="shared" ref="K5:T5" si="0">SUM(K6:K498)</f>
        <v>12731.199999999999</v>
      </c>
      <c r="L5" s="3">
        <f t="shared" si="0"/>
        <v>-833.2</v>
      </c>
      <c r="M5" s="3">
        <f t="shared" si="0"/>
        <v>0</v>
      </c>
      <c r="N5" s="3">
        <f t="shared" si="0"/>
        <v>0</v>
      </c>
      <c r="O5" s="3">
        <f t="shared" si="0"/>
        <v>13763.6</v>
      </c>
      <c r="P5" s="3">
        <f t="shared" si="0"/>
        <v>2379.5999999999995</v>
      </c>
      <c r="Q5" s="3">
        <v>10471.959999999999</v>
      </c>
      <c r="R5" s="3">
        <f t="shared" si="0"/>
        <v>12792.460000000001</v>
      </c>
      <c r="S5" s="3">
        <f t="shared" si="0"/>
        <v>12709</v>
      </c>
      <c r="T5" s="3">
        <f t="shared" si="0"/>
        <v>0</v>
      </c>
      <c r="U5" s="21"/>
      <c r="V5" s="21"/>
      <c r="W5" s="21"/>
      <c r="X5" s="3">
        <f t="shared" ref="X5:AG5" si="1">SUM(X6:X498)</f>
        <v>2299.84</v>
      </c>
      <c r="Y5" s="3">
        <f t="shared" si="1"/>
        <v>2371.4399999999996</v>
      </c>
      <c r="Z5" s="3">
        <f t="shared" si="1"/>
        <v>2227.6</v>
      </c>
      <c r="AA5" s="3">
        <f t="shared" si="1"/>
        <v>2402.7599999999993</v>
      </c>
      <c r="AB5" s="3">
        <f t="shared" si="1"/>
        <v>2042.9200000000003</v>
      </c>
      <c r="AC5" s="3">
        <f t="shared" si="1"/>
        <v>1992.9600000000003</v>
      </c>
      <c r="AD5" s="3">
        <f t="shared" si="1"/>
        <v>1907.3800000000003</v>
      </c>
      <c r="AE5" s="3">
        <f t="shared" si="1"/>
        <v>2398.9685999999988</v>
      </c>
      <c r="AF5" s="3">
        <f t="shared" si="1"/>
        <v>1692.86</v>
      </c>
      <c r="AG5" s="3">
        <f t="shared" si="1"/>
        <v>1758.42</v>
      </c>
      <c r="AH5" s="21"/>
      <c r="AI5" s="3">
        <f>SUM(AI6:AI498)</f>
        <v>6884.8721999999989</v>
      </c>
      <c r="AJ5" s="22"/>
      <c r="AK5" s="8">
        <f>SUM(AK6:AK498)</f>
        <v>1562</v>
      </c>
      <c r="AL5" s="3">
        <f>SUM(AL6:AL498)</f>
        <v>6991.2400000000007</v>
      </c>
      <c r="AM5" s="21"/>
      <c r="AN5" s="21"/>
      <c r="AO5" s="8">
        <f>SUM(AO6:AO498)</f>
        <v>17.286507936507938</v>
      </c>
      <c r="AP5" s="21"/>
      <c r="AQ5" s="21"/>
      <c r="AR5" s="21"/>
      <c r="AS5" s="21"/>
      <c r="AT5" s="21"/>
      <c r="AU5" s="21"/>
      <c r="AV5" s="21"/>
      <c r="AW5" s="21"/>
      <c r="AX5" s="21"/>
      <c r="AY5" s="21"/>
    </row>
    <row r="6" spans="1:51" x14ac:dyDescent="0.25">
      <c r="A6" s="21" t="s">
        <v>43</v>
      </c>
      <c r="B6" s="21" t="s">
        <v>44</v>
      </c>
      <c r="C6" s="21">
        <v>196</v>
      </c>
      <c r="D6" s="21">
        <v>21</v>
      </c>
      <c r="E6" s="21">
        <v>32</v>
      </c>
      <c r="F6" s="21">
        <v>164</v>
      </c>
      <c r="G6" s="22">
        <v>0.22</v>
      </c>
      <c r="H6" s="21">
        <v>180</v>
      </c>
      <c r="I6" s="21" t="s">
        <v>45</v>
      </c>
      <c r="J6" s="21"/>
      <c r="K6" s="21">
        <v>34</v>
      </c>
      <c r="L6" s="21">
        <f t="shared" ref="L6:L37" si="2">E6-K6</f>
        <v>-2</v>
      </c>
      <c r="M6" s="21"/>
      <c r="N6" s="21"/>
      <c r="O6" s="21">
        <v>0</v>
      </c>
      <c r="P6" s="21">
        <f t="shared" ref="P6:P37" si="3">E6/5</f>
        <v>6.4</v>
      </c>
      <c r="Q6" s="23"/>
      <c r="R6" s="23"/>
      <c r="S6" s="23">
        <f t="shared" ref="S6:S16" si="4">AJ6*AK6</f>
        <v>0</v>
      </c>
      <c r="T6" s="23"/>
      <c r="U6" s="21"/>
      <c r="V6" s="21">
        <f t="shared" ref="V6:V37" si="5">(F6+O6+S6)/P6</f>
        <v>25.625</v>
      </c>
      <c r="W6" s="21">
        <f t="shared" ref="W6:W37" si="6">(F6+O6)/P6</f>
        <v>25.625</v>
      </c>
      <c r="X6" s="21">
        <v>13</v>
      </c>
      <c r="Y6" s="21">
        <v>9.8000000000000007</v>
      </c>
      <c r="Z6" s="21">
        <v>16.8</v>
      </c>
      <c r="AA6" s="21">
        <v>11.6</v>
      </c>
      <c r="AB6" s="21">
        <v>10.8</v>
      </c>
      <c r="AC6" s="21">
        <v>3.4</v>
      </c>
      <c r="AD6" s="21">
        <v>9.6</v>
      </c>
      <c r="AE6" s="21">
        <v>4.8</v>
      </c>
      <c r="AF6" s="21">
        <v>6.4</v>
      </c>
      <c r="AG6" s="21">
        <v>2.4</v>
      </c>
      <c r="AH6" s="27" t="s">
        <v>104</v>
      </c>
      <c r="AI6" s="21">
        <f t="shared" ref="AI6:AI16" si="7">G6*R6</f>
        <v>0</v>
      </c>
      <c r="AJ6" s="22">
        <v>12</v>
      </c>
      <c r="AK6" s="24">
        <f t="shared" ref="AK6:AK16" si="8">MROUND(R6, AJ6*AM6)/AJ6</f>
        <v>0</v>
      </c>
      <c r="AL6" s="21">
        <f t="shared" ref="AL6:AL16" si="9">AK6*AJ6*G6</f>
        <v>0</v>
      </c>
      <c r="AM6" s="21">
        <v>14</v>
      </c>
      <c r="AN6" s="21">
        <v>70</v>
      </c>
      <c r="AO6" s="24">
        <f t="shared" ref="AO6:AO16" si="10">AK6/AN6</f>
        <v>0</v>
      </c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1:51" x14ac:dyDescent="0.25">
      <c r="A7" s="11" t="s">
        <v>46</v>
      </c>
      <c r="B7" s="21" t="s">
        <v>47</v>
      </c>
      <c r="C7" s="21"/>
      <c r="D7" s="21"/>
      <c r="E7" s="21"/>
      <c r="F7" s="21"/>
      <c r="G7" s="22">
        <v>1</v>
      </c>
      <c r="H7" s="21">
        <v>90</v>
      </c>
      <c r="I7" s="21" t="s">
        <v>45</v>
      </c>
      <c r="J7" s="21"/>
      <c r="K7" s="21"/>
      <c r="L7" s="21">
        <f t="shared" si="2"/>
        <v>0</v>
      </c>
      <c r="M7" s="21"/>
      <c r="N7" s="21"/>
      <c r="O7" s="11"/>
      <c r="P7" s="21">
        <f t="shared" si="3"/>
        <v>0</v>
      </c>
      <c r="Q7" s="20">
        <v>60</v>
      </c>
      <c r="R7" s="20">
        <v>60</v>
      </c>
      <c r="S7" s="23">
        <f t="shared" si="4"/>
        <v>60</v>
      </c>
      <c r="T7" s="23"/>
      <c r="U7" s="21"/>
      <c r="V7" s="21" t="e">
        <f t="shared" si="5"/>
        <v>#DIV/0!</v>
      </c>
      <c r="W7" s="21" t="e">
        <f t="shared" si="6"/>
        <v>#DIV/0!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1</v>
      </c>
      <c r="AE7" s="21">
        <v>1</v>
      </c>
      <c r="AF7" s="21">
        <v>6</v>
      </c>
      <c r="AG7" s="21">
        <v>2.54</v>
      </c>
      <c r="AH7" s="11" t="s">
        <v>48</v>
      </c>
      <c r="AI7" s="21">
        <f t="shared" si="7"/>
        <v>60</v>
      </c>
      <c r="AJ7" s="22">
        <v>5</v>
      </c>
      <c r="AK7" s="24">
        <f t="shared" si="8"/>
        <v>12</v>
      </c>
      <c r="AL7" s="21">
        <f t="shared" si="9"/>
        <v>60</v>
      </c>
      <c r="AM7" s="21">
        <v>12</v>
      </c>
      <c r="AN7" s="21">
        <v>144</v>
      </c>
      <c r="AO7" s="24">
        <f t="shared" si="10"/>
        <v>8.3333333333333329E-2</v>
      </c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1:51" x14ac:dyDescent="0.25">
      <c r="A8" s="21" t="s">
        <v>49</v>
      </c>
      <c r="B8" s="21" t="s">
        <v>44</v>
      </c>
      <c r="C8" s="21">
        <v>81</v>
      </c>
      <c r="D8" s="21">
        <v>171</v>
      </c>
      <c r="E8" s="21">
        <v>68</v>
      </c>
      <c r="F8" s="21">
        <v>181</v>
      </c>
      <c r="G8" s="22">
        <v>0.3</v>
      </c>
      <c r="H8" s="21">
        <v>180</v>
      </c>
      <c r="I8" s="21" t="s">
        <v>45</v>
      </c>
      <c r="J8" s="21"/>
      <c r="K8" s="21">
        <v>69</v>
      </c>
      <c r="L8" s="21">
        <f t="shared" si="2"/>
        <v>-1</v>
      </c>
      <c r="M8" s="21"/>
      <c r="N8" s="21"/>
      <c r="O8" s="21">
        <v>0</v>
      </c>
      <c r="P8" s="21">
        <f t="shared" si="3"/>
        <v>13.6</v>
      </c>
      <c r="Q8" s="23"/>
      <c r="R8" s="23"/>
      <c r="S8" s="23">
        <f t="shared" si="4"/>
        <v>0</v>
      </c>
      <c r="T8" s="23"/>
      <c r="U8" s="21"/>
      <c r="V8" s="21">
        <f t="shared" si="5"/>
        <v>13.308823529411764</v>
      </c>
      <c r="W8" s="21">
        <f t="shared" si="6"/>
        <v>13.308823529411764</v>
      </c>
      <c r="X8" s="21">
        <v>17.399999999999999</v>
      </c>
      <c r="Y8" s="21">
        <v>18.2</v>
      </c>
      <c r="Z8" s="21">
        <v>15.4</v>
      </c>
      <c r="AA8" s="21">
        <v>0</v>
      </c>
      <c r="AB8" s="21">
        <v>0</v>
      </c>
      <c r="AC8" s="21">
        <v>0</v>
      </c>
      <c r="AD8" s="21">
        <v>0.2</v>
      </c>
      <c r="AE8" s="21">
        <v>22.2</v>
      </c>
      <c r="AF8" s="21">
        <v>17.600000000000001</v>
      </c>
      <c r="AG8" s="21">
        <v>16.600000000000001</v>
      </c>
      <c r="AH8" s="21"/>
      <c r="AI8" s="21">
        <f t="shared" si="7"/>
        <v>0</v>
      </c>
      <c r="AJ8" s="22">
        <v>12</v>
      </c>
      <c r="AK8" s="24">
        <f t="shared" si="8"/>
        <v>0</v>
      </c>
      <c r="AL8" s="21">
        <f t="shared" si="9"/>
        <v>0</v>
      </c>
      <c r="AM8" s="21">
        <v>14</v>
      </c>
      <c r="AN8" s="21">
        <v>70</v>
      </c>
      <c r="AO8" s="24">
        <f t="shared" si="10"/>
        <v>0</v>
      </c>
      <c r="AP8" s="21"/>
      <c r="AQ8" s="21"/>
      <c r="AR8" s="21"/>
      <c r="AS8" s="21"/>
      <c r="AT8" s="21"/>
      <c r="AU8" s="21"/>
      <c r="AV8" s="21"/>
      <c r="AW8" s="21"/>
      <c r="AX8" s="21"/>
      <c r="AY8" s="21"/>
    </row>
    <row r="9" spans="1:51" x14ac:dyDescent="0.25">
      <c r="A9" s="21" t="s">
        <v>50</v>
      </c>
      <c r="B9" s="21" t="s">
        <v>44</v>
      </c>
      <c r="C9" s="21">
        <v>248</v>
      </c>
      <c r="D9" s="21">
        <v>13</v>
      </c>
      <c r="E9" s="21">
        <v>239</v>
      </c>
      <c r="F9" s="21">
        <v>6</v>
      </c>
      <c r="G9" s="22">
        <v>0.28000000000000003</v>
      </c>
      <c r="H9" s="21">
        <v>180</v>
      </c>
      <c r="I9" s="21" t="s">
        <v>45</v>
      </c>
      <c r="J9" s="21"/>
      <c r="K9" s="21">
        <v>282</v>
      </c>
      <c r="L9" s="21">
        <f t="shared" si="2"/>
        <v>-43</v>
      </c>
      <c r="M9" s="21"/>
      <c r="N9" s="21"/>
      <c r="O9" s="21">
        <v>504</v>
      </c>
      <c r="P9" s="21">
        <f t="shared" si="3"/>
        <v>47.8</v>
      </c>
      <c r="Q9" s="23">
        <v>159.19999999999993</v>
      </c>
      <c r="R9" s="23">
        <f t="shared" ref="R9:R14" si="11">14*P9-O9-F9</f>
        <v>159.19999999999993</v>
      </c>
      <c r="S9" s="23">
        <f t="shared" si="4"/>
        <v>168</v>
      </c>
      <c r="T9" s="23"/>
      <c r="U9" s="21"/>
      <c r="V9" s="21">
        <f t="shared" si="5"/>
        <v>14.184100418410043</v>
      </c>
      <c r="W9" s="21">
        <f t="shared" si="6"/>
        <v>10.669456066945607</v>
      </c>
      <c r="X9" s="21">
        <v>51.2</v>
      </c>
      <c r="Y9" s="21">
        <v>14.2</v>
      </c>
      <c r="Z9" s="21">
        <v>53</v>
      </c>
      <c r="AA9" s="21">
        <v>0</v>
      </c>
      <c r="AB9" s="21">
        <v>0</v>
      </c>
      <c r="AC9" s="21">
        <v>0</v>
      </c>
      <c r="AD9" s="21">
        <v>4.5999999999999996</v>
      </c>
      <c r="AE9" s="21">
        <v>61</v>
      </c>
      <c r="AF9" s="21">
        <v>38.200000000000003</v>
      </c>
      <c r="AG9" s="21">
        <v>32.799999999999997</v>
      </c>
      <c r="AH9" s="21"/>
      <c r="AI9" s="21">
        <f t="shared" si="7"/>
        <v>44.575999999999986</v>
      </c>
      <c r="AJ9" s="22">
        <v>6</v>
      </c>
      <c r="AK9" s="24">
        <f t="shared" si="8"/>
        <v>28</v>
      </c>
      <c r="AL9" s="21">
        <f t="shared" si="9"/>
        <v>47.040000000000006</v>
      </c>
      <c r="AM9" s="21">
        <v>14</v>
      </c>
      <c r="AN9" s="21">
        <v>140</v>
      </c>
      <c r="AO9" s="24">
        <f t="shared" si="10"/>
        <v>0.2</v>
      </c>
      <c r="AP9" s="21"/>
      <c r="AQ9" s="21"/>
      <c r="AR9" s="21"/>
      <c r="AS9" s="21"/>
      <c r="AT9" s="21"/>
      <c r="AU9" s="21"/>
      <c r="AV9" s="21"/>
      <c r="AW9" s="21"/>
      <c r="AX9" s="21"/>
      <c r="AY9" s="21"/>
    </row>
    <row r="10" spans="1:51" x14ac:dyDescent="0.25">
      <c r="A10" s="21" t="s">
        <v>51</v>
      </c>
      <c r="B10" s="21" t="s">
        <v>44</v>
      </c>
      <c r="C10" s="21">
        <v>359</v>
      </c>
      <c r="D10" s="21">
        <v>510</v>
      </c>
      <c r="E10" s="21">
        <v>326</v>
      </c>
      <c r="F10" s="21">
        <v>535</v>
      </c>
      <c r="G10" s="22">
        <v>0.24</v>
      </c>
      <c r="H10" s="21">
        <v>180</v>
      </c>
      <c r="I10" s="21" t="s">
        <v>45</v>
      </c>
      <c r="J10" s="21"/>
      <c r="K10" s="21">
        <v>326</v>
      </c>
      <c r="L10" s="21">
        <f t="shared" si="2"/>
        <v>0</v>
      </c>
      <c r="M10" s="21"/>
      <c r="N10" s="21"/>
      <c r="O10" s="21">
        <v>0</v>
      </c>
      <c r="P10" s="21">
        <f t="shared" si="3"/>
        <v>65.2</v>
      </c>
      <c r="Q10" s="23">
        <v>377.80000000000007</v>
      </c>
      <c r="R10" s="23">
        <f t="shared" si="11"/>
        <v>377.80000000000007</v>
      </c>
      <c r="S10" s="23">
        <f t="shared" si="4"/>
        <v>336</v>
      </c>
      <c r="T10" s="23"/>
      <c r="U10" s="21"/>
      <c r="V10" s="21">
        <f t="shared" si="5"/>
        <v>13.358895705521471</v>
      </c>
      <c r="W10" s="21">
        <f t="shared" si="6"/>
        <v>8.205521472392638</v>
      </c>
      <c r="X10" s="21">
        <v>29</v>
      </c>
      <c r="Y10" s="21">
        <v>73.599999999999994</v>
      </c>
      <c r="Z10" s="21">
        <v>60.4</v>
      </c>
      <c r="AA10" s="21">
        <v>0</v>
      </c>
      <c r="AB10" s="21">
        <v>43.6</v>
      </c>
      <c r="AC10" s="21">
        <v>93</v>
      </c>
      <c r="AD10" s="21">
        <v>0</v>
      </c>
      <c r="AE10" s="21">
        <v>67.2</v>
      </c>
      <c r="AF10" s="21">
        <v>38</v>
      </c>
      <c r="AG10" s="21">
        <v>29.6</v>
      </c>
      <c r="AH10" s="21"/>
      <c r="AI10" s="21">
        <f t="shared" si="7"/>
        <v>90.672000000000011</v>
      </c>
      <c r="AJ10" s="22">
        <v>12</v>
      </c>
      <c r="AK10" s="24">
        <f t="shared" si="8"/>
        <v>28</v>
      </c>
      <c r="AL10" s="21">
        <f t="shared" si="9"/>
        <v>80.64</v>
      </c>
      <c r="AM10" s="21">
        <v>14</v>
      </c>
      <c r="AN10" s="21">
        <v>70</v>
      </c>
      <c r="AO10" s="24">
        <f t="shared" si="10"/>
        <v>0.4</v>
      </c>
      <c r="AP10" s="21"/>
      <c r="AQ10" s="21"/>
      <c r="AR10" s="21"/>
      <c r="AS10" s="21"/>
      <c r="AT10" s="21"/>
      <c r="AU10" s="21"/>
      <c r="AV10" s="21"/>
      <c r="AW10" s="21"/>
      <c r="AX10" s="21"/>
      <c r="AY10" s="21"/>
    </row>
    <row r="11" spans="1:51" x14ac:dyDescent="0.25">
      <c r="A11" s="21" t="s">
        <v>52</v>
      </c>
      <c r="B11" s="21" t="s">
        <v>44</v>
      </c>
      <c r="C11" s="21">
        <v>483</v>
      </c>
      <c r="D11" s="21">
        <v>739</v>
      </c>
      <c r="E11" s="21">
        <v>447</v>
      </c>
      <c r="F11" s="21">
        <v>540</v>
      </c>
      <c r="G11" s="22">
        <v>0.24</v>
      </c>
      <c r="H11" s="21">
        <v>180</v>
      </c>
      <c r="I11" s="21" t="s">
        <v>45</v>
      </c>
      <c r="J11" s="21"/>
      <c r="K11" s="21">
        <v>448</v>
      </c>
      <c r="L11" s="21">
        <f t="shared" si="2"/>
        <v>-1</v>
      </c>
      <c r="M11" s="21"/>
      <c r="N11" s="21"/>
      <c r="O11" s="21">
        <v>0</v>
      </c>
      <c r="P11" s="21">
        <f t="shared" si="3"/>
        <v>89.4</v>
      </c>
      <c r="Q11" s="23">
        <v>711.60000000000014</v>
      </c>
      <c r="R11" s="32">
        <f>14*P11-O11-F11+$R$1*P11</f>
        <v>863.58000000000015</v>
      </c>
      <c r="S11" s="23">
        <f t="shared" si="4"/>
        <v>840</v>
      </c>
      <c r="T11" s="23"/>
      <c r="U11" s="21"/>
      <c r="V11" s="21">
        <f t="shared" si="5"/>
        <v>15.436241610738254</v>
      </c>
      <c r="W11" s="21">
        <f t="shared" si="6"/>
        <v>6.0402684563758386</v>
      </c>
      <c r="X11" s="21">
        <v>69.8</v>
      </c>
      <c r="Y11" s="21">
        <v>92.2</v>
      </c>
      <c r="Z11" s="21">
        <v>84.6</v>
      </c>
      <c r="AA11" s="21">
        <v>112.6</v>
      </c>
      <c r="AB11" s="21">
        <v>99.2</v>
      </c>
      <c r="AC11" s="21">
        <v>85.2</v>
      </c>
      <c r="AD11" s="21">
        <v>67.2</v>
      </c>
      <c r="AE11" s="21">
        <v>65</v>
      </c>
      <c r="AF11" s="21">
        <v>42.8</v>
      </c>
      <c r="AG11" s="21">
        <v>38.4</v>
      </c>
      <c r="AH11" s="21"/>
      <c r="AI11" s="21">
        <f t="shared" si="7"/>
        <v>207.25920000000002</v>
      </c>
      <c r="AJ11" s="22">
        <v>12</v>
      </c>
      <c r="AK11" s="24">
        <f t="shared" si="8"/>
        <v>70</v>
      </c>
      <c r="AL11" s="21">
        <f t="shared" si="9"/>
        <v>201.6</v>
      </c>
      <c r="AM11" s="21">
        <v>14</v>
      </c>
      <c r="AN11" s="21">
        <v>70</v>
      </c>
      <c r="AO11" s="24">
        <f t="shared" si="10"/>
        <v>1</v>
      </c>
      <c r="AP11" s="21"/>
      <c r="AQ11" s="21"/>
      <c r="AR11" s="21"/>
      <c r="AS11" s="21"/>
      <c r="AT11" s="21"/>
      <c r="AU11" s="21"/>
      <c r="AV11" s="21"/>
      <c r="AW11" s="21"/>
      <c r="AX11" s="21"/>
      <c r="AY11" s="21"/>
    </row>
    <row r="12" spans="1:51" x14ac:dyDescent="0.25">
      <c r="A12" s="21" t="s">
        <v>53</v>
      </c>
      <c r="B12" s="21" t="s">
        <v>44</v>
      </c>
      <c r="C12" s="21">
        <v>99</v>
      </c>
      <c r="D12" s="21">
        <v>216</v>
      </c>
      <c r="E12" s="21">
        <v>176</v>
      </c>
      <c r="F12" s="21">
        <v>89</v>
      </c>
      <c r="G12" s="22">
        <v>0.24</v>
      </c>
      <c r="H12" s="21">
        <v>180</v>
      </c>
      <c r="I12" s="21" t="s">
        <v>45</v>
      </c>
      <c r="J12" s="21"/>
      <c r="K12" s="21">
        <v>212</v>
      </c>
      <c r="L12" s="21">
        <f t="shared" si="2"/>
        <v>-36</v>
      </c>
      <c r="M12" s="21"/>
      <c r="N12" s="21"/>
      <c r="O12" s="21">
        <v>168</v>
      </c>
      <c r="P12" s="21">
        <f t="shared" si="3"/>
        <v>35.200000000000003</v>
      </c>
      <c r="Q12" s="23">
        <v>235.80000000000007</v>
      </c>
      <c r="R12" s="23">
        <f t="shared" si="11"/>
        <v>235.80000000000007</v>
      </c>
      <c r="S12" s="23">
        <f t="shared" si="4"/>
        <v>168</v>
      </c>
      <c r="T12" s="23"/>
      <c r="U12" s="21"/>
      <c r="V12" s="21">
        <f t="shared" si="5"/>
        <v>12.073863636363635</v>
      </c>
      <c r="W12" s="21">
        <f t="shared" si="6"/>
        <v>7.3011363636363633</v>
      </c>
      <c r="X12" s="21">
        <v>26.2</v>
      </c>
      <c r="Y12" s="21">
        <v>25.4</v>
      </c>
      <c r="Z12" s="21">
        <v>29.4</v>
      </c>
      <c r="AA12" s="21">
        <v>0</v>
      </c>
      <c r="AB12" s="21">
        <v>0.4</v>
      </c>
      <c r="AC12" s="21">
        <v>33.799999999999997</v>
      </c>
      <c r="AD12" s="21">
        <v>0</v>
      </c>
      <c r="AE12" s="21">
        <v>21.2</v>
      </c>
      <c r="AF12" s="21">
        <v>15.6</v>
      </c>
      <c r="AG12" s="21">
        <v>14.2</v>
      </c>
      <c r="AH12" s="21"/>
      <c r="AI12" s="21">
        <f t="shared" si="7"/>
        <v>56.592000000000013</v>
      </c>
      <c r="AJ12" s="22">
        <v>12</v>
      </c>
      <c r="AK12" s="24">
        <f t="shared" si="8"/>
        <v>14</v>
      </c>
      <c r="AL12" s="21">
        <f t="shared" si="9"/>
        <v>40.32</v>
      </c>
      <c r="AM12" s="21">
        <v>14</v>
      </c>
      <c r="AN12" s="21">
        <v>70</v>
      </c>
      <c r="AO12" s="24">
        <f t="shared" si="10"/>
        <v>0.2</v>
      </c>
      <c r="AP12" s="21"/>
      <c r="AQ12" s="21"/>
      <c r="AR12" s="21"/>
      <c r="AS12" s="21"/>
      <c r="AT12" s="21"/>
      <c r="AU12" s="21"/>
      <c r="AV12" s="21"/>
      <c r="AW12" s="21"/>
      <c r="AX12" s="21"/>
      <c r="AY12" s="21"/>
    </row>
    <row r="13" spans="1:51" x14ac:dyDescent="0.25">
      <c r="A13" s="21" t="s">
        <v>54</v>
      </c>
      <c r="B13" s="21" t="s">
        <v>44</v>
      </c>
      <c r="C13" s="21">
        <v>2</v>
      </c>
      <c r="D13" s="21">
        <v>1207</v>
      </c>
      <c r="E13" s="21">
        <v>169</v>
      </c>
      <c r="F13" s="21">
        <v>1005</v>
      </c>
      <c r="G13" s="22">
        <v>0.24</v>
      </c>
      <c r="H13" s="21">
        <v>180</v>
      </c>
      <c r="I13" s="21" t="s">
        <v>45</v>
      </c>
      <c r="J13" s="21"/>
      <c r="K13" s="21">
        <v>211</v>
      </c>
      <c r="L13" s="21">
        <f t="shared" si="2"/>
        <v>-42</v>
      </c>
      <c r="M13" s="21"/>
      <c r="N13" s="21"/>
      <c r="O13" s="21">
        <v>0</v>
      </c>
      <c r="P13" s="21">
        <f t="shared" si="3"/>
        <v>33.799999999999997</v>
      </c>
      <c r="Q13" s="23"/>
      <c r="R13" s="23"/>
      <c r="S13" s="23">
        <f t="shared" si="4"/>
        <v>0</v>
      </c>
      <c r="T13" s="23"/>
      <c r="U13" s="21"/>
      <c r="V13" s="21">
        <f t="shared" si="5"/>
        <v>29.73372781065089</v>
      </c>
      <c r="W13" s="21">
        <f t="shared" si="6"/>
        <v>29.73372781065089</v>
      </c>
      <c r="X13" s="21">
        <v>71.400000000000006</v>
      </c>
      <c r="Y13" s="21">
        <v>107.4</v>
      </c>
      <c r="Z13" s="21">
        <v>56.6</v>
      </c>
      <c r="AA13" s="21">
        <v>71.8</v>
      </c>
      <c r="AB13" s="21">
        <v>95.8</v>
      </c>
      <c r="AC13" s="21">
        <v>65</v>
      </c>
      <c r="AD13" s="21">
        <v>100.4</v>
      </c>
      <c r="AE13" s="21">
        <v>55.4</v>
      </c>
      <c r="AF13" s="21">
        <v>53</v>
      </c>
      <c r="AG13" s="21">
        <v>36</v>
      </c>
      <c r="AH13" s="21"/>
      <c r="AI13" s="21">
        <f t="shared" si="7"/>
        <v>0</v>
      </c>
      <c r="AJ13" s="22">
        <v>12</v>
      </c>
      <c r="AK13" s="24">
        <f t="shared" si="8"/>
        <v>0</v>
      </c>
      <c r="AL13" s="21">
        <f t="shared" si="9"/>
        <v>0</v>
      </c>
      <c r="AM13" s="21">
        <v>14</v>
      </c>
      <c r="AN13" s="21">
        <v>70</v>
      </c>
      <c r="AO13" s="24">
        <f t="shared" si="10"/>
        <v>0</v>
      </c>
      <c r="AP13" s="21"/>
      <c r="AQ13" s="21"/>
      <c r="AR13" s="21"/>
      <c r="AS13" s="21"/>
      <c r="AT13" s="21"/>
      <c r="AU13" s="21"/>
      <c r="AV13" s="21"/>
      <c r="AW13" s="21"/>
      <c r="AX13" s="21"/>
      <c r="AY13" s="21"/>
    </row>
    <row r="14" spans="1:51" x14ac:dyDescent="0.25">
      <c r="A14" s="10" t="s">
        <v>55</v>
      </c>
      <c r="B14" s="21" t="s">
        <v>44</v>
      </c>
      <c r="C14" s="21">
        <v>82</v>
      </c>
      <c r="D14" s="21">
        <v>114</v>
      </c>
      <c r="E14" s="21">
        <v>174</v>
      </c>
      <c r="F14" s="21">
        <v>20</v>
      </c>
      <c r="G14" s="22">
        <v>0.48</v>
      </c>
      <c r="H14" s="21">
        <v>180</v>
      </c>
      <c r="I14" s="21" t="s">
        <v>45</v>
      </c>
      <c r="J14" s="21"/>
      <c r="K14" s="21">
        <v>180</v>
      </c>
      <c r="L14" s="21">
        <f t="shared" si="2"/>
        <v>-6</v>
      </c>
      <c r="M14" s="21"/>
      <c r="N14" s="21"/>
      <c r="O14" s="21">
        <v>112</v>
      </c>
      <c r="P14" s="21">
        <f t="shared" si="3"/>
        <v>34.799999999999997</v>
      </c>
      <c r="Q14" s="23">
        <v>355.19999999999993</v>
      </c>
      <c r="R14" s="23">
        <f t="shared" si="11"/>
        <v>355.19999999999993</v>
      </c>
      <c r="S14" s="23">
        <f t="shared" si="4"/>
        <v>336</v>
      </c>
      <c r="T14" s="23"/>
      <c r="U14" s="21"/>
      <c r="V14" s="21">
        <f t="shared" si="5"/>
        <v>13.448275862068966</v>
      </c>
      <c r="W14" s="21">
        <f t="shared" si="6"/>
        <v>3.7931034482758625</v>
      </c>
      <c r="X14" s="21">
        <v>16.8</v>
      </c>
      <c r="Y14" s="21">
        <v>17.399999999999999</v>
      </c>
      <c r="Z14" s="21">
        <v>16.600000000000001</v>
      </c>
      <c r="AA14" s="21">
        <v>0</v>
      </c>
      <c r="AB14" s="21">
        <v>0</v>
      </c>
      <c r="AC14" s="21">
        <v>0</v>
      </c>
      <c r="AD14" s="21">
        <v>0</v>
      </c>
      <c r="AE14" s="21">
        <v>17.600000000000001</v>
      </c>
      <c r="AF14" s="21">
        <v>23.6</v>
      </c>
      <c r="AG14" s="21">
        <v>20.399999999999999</v>
      </c>
      <c r="AH14" s="21"/>
      <c r="AI14" s="21">
        <f t="shared" si="7"/>
        <v>170.49599999999995</v>
      </c>
      <c r="AJ14" s="22">
        <v>8</v>
      </c>
      <c r="AK14" s="24">
        <f t="shared" si="8"/>
        <v>42</v>
      </c>
      <c r="AL14" s="21">
        <f t="shared" si="9"/>
        <v>161.28</v>
      </c>
      <c r="AM14" s="21">
        <v>14</v>
      </c>
      <c r="AN14" s="21">
        <v>70</v>
      </c>
      <c r="AO14" s="24">
        <f t="shared" si="10"/>
        <v>0.6</v>
      </c>
      <c r="AP14" s="21"/>
      <c r="AQ14" s="21"/>
      <c r="AR14" s="21"/>
      <c r="AS14" s="21"/>
      <c r="AT14" s="21"/>
      <c r="AU14" s="21"/>
      <c r="AV14" s="21"/>
      <c r="AW14" s="21"/>
      <c r="AX14" s="21"/>
      <c r="AY14" s="21"/>
    </row>
    <row r="15" spans="1:51" x14ac:dyDescent="0.25">
      <c r="A15" s="21" t="s">
        <v>56</v>
      </c>
      <c r="B15" s="21" t="s">
        <v>44</v>
      </c>
      <c r="C15" s="21">
        <v>183</v>
      </c>
      <c r="D15" s="21">
        <v>10</v>
      </c>
      <c r="E15" s="21">
        <v>122</v>
      </c>
      <c r="F15" s="21">
        <v>61</v>
      </c>
      <c r="G15" s="22">
        <v>0.09</v>
      </c>
      <c r="H15" s="21">
        <v>180</v>
      </c>
      <c r="I15" s="21" t="s">
        <v>45</v>
      </c>
      <c r="J15" s="21"/>
      <c r="K15" s="21">
        <v>130</v>
      </c>
      <c r="L15" s="21">
        <f t="shared" si="2"/>
        <v>-8</v>
      </c>
      <c r="M15" s="21"/>
      <c r="N15" s="21"/>
      <c r="O15" s="21">
        <v>336</v>
      </c>
      <c r="P15" s="21">
        <f t="shared" si="3"/>
        <v>24.4</v>
      </c>
      <c r="Q15" s="23"/>
      <c r="R15" s="23"/>
      <c r="S15" s="23">
        <f t="shared" si="4"/>
        <v>0</v>
      </c>
      <c r="T15" s="23"/>
      <c r="U15" s="21"/>
      <c r="V15" s="21">
        <f t="shared" si="5"/>
        <v>16.270491803278688</v>
      </c>
      <c r="W15" s="21">
        <f t="shared" si="6"/>
        <v>16.270491803278688</v>
      </c>
      <c r="X15" s="21">
        <v>28.4</v>
      </c>
      <c r="Y15" s="21">
        <v>21.6</v>
      </c>
      <c r="Z15" s="21">
        <v>24.8</v>
      </c>
      <c r="AA15" s="21">
        <v>22.8</v>
      </c>
      <c r="AB15" s="21">
        <v>0</v>
      </c>
      <c r="AC15" s="21">
        <v>0.6</v>
      </c>
      <c r="AD15" s="21">
        <v>26.2</v>
      </c>
      <c r="AE15" s="21">
        <v>25</v>
      </c>
      <c r="AF15" s="21">
        <v>14.6</v>
      </c>
      <c r="AG15" s="21">
        <v>3.2</v>
      </c>
      <c r="AH15" s="21"/>
      <c r="AI15" s="21">
        <f t="shared" si="7"/>
        <v>0</v>
      </c>
      <c r="AJ15" s="22">
        <v>24</v>
      </c>
      <c r="AK15" s="24">
        <f t="shared" si="8"/>
        <v>0</v>
      </c>
      <c r="AL15" s="21">
        <f t="shared" si="9"/>
        <v>0</v>
      </c>
      <c r="AM15" s="21">
        <v>14</v>
      </c>
      <c r="AN15" s="21">
        <v>126</v>
      </c>
      <c r="AO15" s="24">
        <f t="shared" si="10"/>
        <v>0</v>
      </c>
      <c r="AP15" s="21"/>
      <c r="AQ15" s="21"/>
      <c r="AR15" s="21"/>
      <c r="AS15" s="21"/>
      <c r="AT15" s="21"/>
      <c r="AU15" s="21"/>
      <c r="AV15" s="21"/>
      <c r="AW15" s="21"/>
      <c r="AX15" s="21"/>
      <c r="AY15" s="21"/>
    </row>
    <row r="16" spans="1:51" x14ac:dyDescent="0.25">
      <c r="A16" s="21" t="s">
        <v>57</v>
      </c>
      <c r="B16" s="21" t="s">
        <v>44</v>
      </c>
      <c r="C16" s="21"/>
      <c r="D16" s="21">
        <v>420</v>
      </c>
      <c r="E16" s="21">
        <v>71</v>
      </c>
      <c r="F16" s="21">
        <v>349</v>
      </c>
      <c r="G16" s="22">
        <v>0.36</v>
      </c>
      <c r="H16" s="21">
        <v>180</v>
      </c>
      <c r="I16" s="21" t="s">
        <v>45</v>
      </c>
      <c r="J16" s="21"/>
      <c r="K16" s="21">
        <v>75</v>
      </c>
      <c r="L16" s="21">
        <f t="shared" si="2"/>
        <v>-4</v>
      </c>
      <c r="M16" s="21"/>
      <c r="N16" s="21"/>
      <c r="O16" s="21">
        <v>0</v>
      </c>
      <c r="P16" s="21">
        <f t="shared" si="3"/>
        <v>14.2</v>
      </c>
      <c r="Q16" s="23"/>
      <c r="R16" s="23"/>
      <c r="S16" s="23">
        <f t="shared" si="4"/>
        <v>0</v>
      </c>
      <c r="T16" s="23"/>
      <c r="U16" s="21"/>
      <c r="V16" s="21">
        <f t="shared" si="5"/>
        <v>24.577464788732396</v>
      </c>
      <c r="W16" s="21">
        <f t="shared" si="6"/>
        <v>24.577464788732396</v>
      </c>
      <c r="X16" s="21">
        <v>8.4</v>
      </c>
      <c r="Y16" s="21">
        <v>33.799999999999997</v>
      </c>
      <c r="Z16" s="21">
        <v>13.8</v>
      </c>
      <c r="AA16" s="21">
        <v>0</v>
      </c>
      <c r="AB16" s="21">
        <v>0</v>
      </c>
      <c r="AC16" s="21">
        <v>0</v>
      </c>
      <c r="AD16" s="21">
        <v>0</v>
      </c>
      <c r="AE16" s="21">
        <v>6.2</v>
      </c>
      <c r="AF16" s="21">
        <v>24.8</v>
      </c>
      <c r="AG16" s="21">
        <v>18.8</v>
      </c>
      <c r="AH16" s="21" t="s">
        <v>58</v>
      </c>
      <c r="AI16" s="21">
        <f t="shared" si="7"/>
        <v>0</v>
      </c>
      <c r="AJ16" s="22">
        <v>10</v>
      </c>
      <c r="AK16" s="24">
        <f t="shared" si="8"/>
        <v>0</v>
      </c>
      <c r="AL16" s="21">
        <f t="shared" si="9"/>
        <v>0</v>
      </c>
      <c r="AM16" s="21">
        <v>14</v>
      </c>
      <c r="AN16" s="21">
        <v>70</v>
      </c>
      <c r="AO16" s="24">
        <f t="shared" si="10"/>
        <v>0</v>
      </c>
      <c r="AP16" s="21"/>
      <c r="AQ16" s="21"/>
      <c r="AR16" s="21"/>
      <c r="AS16" s="21"/>
      <c r="AT16" s="21"/>
      <c r="AU16" s="21"/>
      <c r="AV16" s="21"/>
      <c r="AW16" s="21"/>
      <c r="AX16" s="21"/>
      <c r="AY16" s="21"/>
    </row>
    <row r="17" spans="1:51" x14ac:dyDescent="0.25">
      <c r="A17" s="16" t="s">
        <v>59</v>
      </c>
      <c r="B17" s="16" t="s">
        <v>44</v>
      </c>
      <c r="C17" s="16"/>
      <c r="D17" s="16"/>
      <c r="E17" s="16"/>
      <c r="F17" s="16"/>
      <c r="G17" s="17">
        <v>0</v>
      </c>
      <c r="H17" s="16">
        <v>180</v>
      </c>
      <c r="I17" s="16" t="s">
        <v>45</v>
      </c>
      <c r="J17" s="16"/>
      <c r="K17" s="16"/>
      <c r="L17" s="16">
        <f t="shared" si="2"/>
        <v>0</v>
      </c>
      <c r="M17" s="16"/>
      <c r="N17" s="16"/>
      <c r="O17" s="16"/>
      <c r="P17" s="16">
        <f t="shared" si="3"/>
        <v>0</v>
      </c>
      <c r="Q17" s="18"/>
      <c r="R17" s="18"/>
      <c r="S17" s="18"/>
      <c r="T17" s="18"/>
      <c r="U17" s="16"/>
      <c r="V17" s="16" t="e">
        <f t="shared" si="5"/>
        <v>#DIV/0!</v>
      </c>
      <c r="W17" s="16" t="e">
        <f t="shared" si="6"/>
        <v>#DIV/0!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 t="s">
        <v>60</v>
      </c>
      <c r="AI17" s="16"/>
      <c r="AJ17" s="17">
        <v>12</v>
      </c>
      <c r="AK17" s="19"/>
      <c r="AL17" s="16"/>
      <c r="AM17" s="16">
        <v>14</v>
      </c>
      <c r="AN17" s="16">
        <v>70</v>
      </c>
      <c r="AO17" s="19"/>
      <c r="AP17" s="21"/>
      <c r="AQ17" s="21"/>
      <c r="AR17" s="21"/>
      <c r="AS17" s="21"/>
      <c r="AT17" s="21"/>
      <c r="AU17" s="21"/>
      <c r="AV17" s="21"/>
      <c r="AW17" s="21"/>
      <c r="AX17" s="21"/>
      <c r="AY17" s="21"/>
    </row>
    <row r="18" spans="1:51" x14ac:dyDescent="0.25">
      <c r="A18" s="21" t="s">
        <v>61</v>
      </c>
      <c r="B18" s="21" t="s">
        <v>44</v>
      </c>
      <c r="C18" s="21">
        <v>35</v>
      </c>
      <c r="D18" s="21">
        <v>2</v>
      </c>
      <c r="E18" s="21"/>
      <c r="F18" s="21">
        <v>35</v>
      </c>
      <c r="G18" s="22">
        <v>0.2</v>
      </c>
      <c r="H18" s="21">
        <v>180</v>
      </c>
      <c r="I18" s="21" t="s">
        <v>45</v>
      </c>
      <c r="J18" s="21"/>
      <c r="K18" s="21"/>
      <c r="L18" s="21">
        <f t="shared" si="2"/>
        <v>0</v>
      </c>
      <c r="M18" s="21"/>
      <c r="N18" s="21"/>
      <c r="O18" s="21">
        <v>0</v>
      </c>
      <c r="P18" s="21">
        <f t="shared" si="3"/>
        <v>0</v>
      </c>
      <c r="Q18" s="23"/>
      <c r="R18" s="23"/>
      <c r="S18" s="23">
        <f t="shared" ref="S18:S27" si="12">AJ18*AK18</f>
        <v>0</v>
      </c>
      <c r="T18" s="23"/>
      <c r="U18" s="21"/>
      <c r="V18" s="21" t="e">
        <f t="shared" si="5"/>
        <v>#DIV/0!</v>
      </c>
      <c r="W18" s="21" t="e">
        <f t="shared" si="6"/>
        <v>#DIV/0!</v>
      </c>
      <c r="X18" s="21">
        <v>0.4</v>
      </c>
      <c r="Y18" s="21">
        <v>2.8</v>
      </c>
      <c r="Z18" s="21">
        <v>2.8</v>
      </c>
      <c r="AA18" s="21">
        <v>5.4</v>
      </c>
      <c r="AB18" s="21">
        <v>5.8</v>
      </c>
      <c r="AC18" s="21">
        <v>4.5999999999999996</v>
      </c>
      <c r="AD18" s="21">
        <v>4</v>
      </c>
      <c r="AE18" s="21">
        <v>0</v>
      </c>
      <c r="AF18" s="21">
        <v>8</v>
      </c>
      <c r="AG18" s="21">
        <v>3.2</v>
      </c>
      <c r="AH18" s="28" t="s">
        <v>62</v>
      </c>
      <c r="AI18" s="21">
        <f t="shared" ref="AI18:AI27" si="13">G18*R18</f>
        <v>0</v>
      </c>
      <c r="AJ18" s="22">
        <v>12</v>
      </c>
      <c r="AK18" s="24">
        <f t="shared" ref="AK18:AK27" si="14">MROUND(R18, AJ18*AM18)/AJ18</f>
        <v>0</v>
      </c>
      <c r="AL18" s="21">
        <f t="shared" ref="AL18:AL27" si="15">AK18*AJ18*G18</f>
        <v>0</v>
      </c>
      <c r="AM18" s="21">
        <v>14</v>
      </c>
      <c r="AN18" s="21">
        <v>70</v>
      </c>
      <c r="AO18" s="24">
        <f t="shared" ref="AO18:AO27" si="16">AK18/AN18</f>
        <v>0</v>
      </c>
      <c r="AP18" s="21"/>
      <c r="AQ18" s="21"/>
      <c r="AR18" s="21"/>
      <c r="AS18" s="21"/>
      <c r="AT18" s="21"/>
      <c r="AU18" s="21"/>
      <c r="AV18" s="21"/>
      <c r="AW18" s="21"/>
      <c r="AX18" s="21"/>
      <c r="AY18" s="21"/>
    </row>
    <row r="19" spans="1:51" x14ac:dyDescent="0.25">
      <c r="A19" s="21" t="s">
        <v>63</v>
      </c>
      <c r="B19" s="21" t="s">
        <v>44</v>
      </c>
      <c r="C19" s="21">
        <v>93</v>
      </c>
      <c r="D19" s="21">
        <v>3</v>
      </c>
      <c r="E19" s="21">
        <v>62</v>
      </c>
      <c r="F19" s="21">
        <v>23</v>
      </c>
      <c r="G19" s="22">
        <v>0.2</v>
      </c>
      <c r="H19" s="21">
        <v>180</v>
      </c>
      <c r="I19" s="21" t="s">
        <v>45</v>
      </c>
      <c r="J19" s="21"/>
      <c r="K19" s="21">
        <v>62</v>
      </c>
      <c r="L19" s="21">
        <f t="shared" si="2"/>
        <v>0</v>
      </c>
      <c r="M19" s="21"/>
      <c r="N19" s="21"/>
      <c r="O19" s="21">
        <v>0</v>
      </c>
      <c r="P19" s="21">
        <f t="shared" si="3"/>
        <v>12.4</v>
      </c>
      <c r="Q19" s="23">
        <v>150.6</v>
      </c>
      <c r="R19" s="23">
        <f t="shared" ref="R19:R25" si="17">14*P19-O19-F19</f>
        <v>150.6</v>
      </c>
      <c r="S19" s="23">
        <f t="shared" si="12"/>
        <v>168</v>
      </c>
      <c r="T19" s="23"/>
      <c r="U19" s="21"/>
      <c r="V19" s="21">
        <f t="shared" si="5"/>
        <v>15.403225806451612</v>
      </c>
      <c r="W19" s="21">
        <f t="shared" si="6"/>
        <v>1.8548387096774193</v>
      </c>
      <c r="X19" s="21">
        <v>8.6</v>
      </c>
      <c r="Y19" s="21">
        <v>6.4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 t="s">
        <v>64</v>
      </c>
      <c r="AI19" s="21">
        <f t="shared" si="13"/>
        <v>30.12</v>
      </c>
      <c r="AJ19" s="22">
        <v>12</v>
      </c>
      <c r="AK19" s="24">
        <f t="shared" si="14"/>
        <v>14</v>
      </c>
      <c r="AL19" s="21">
        <f t="shared" si="15"/>
        <v>33.6</v>
      </c>
      <c r="AM19" s="21">
        <v>14</v>
      </c>
      <c r="AN19" s="21">
        <v>70</v>
      </c>
      <c r="AO19" s="24">
        <f t="shared" si="16"/>
        <v>0.2</v>
      </c>
      <c r="AP19" s="21"/>
      <c r="AQ19" s="21"/>
      <c r="AR19" s="21"/>
      <c r="AS19" s="21"/>
      <c r="AT19" s="21"/>
      <c r="AU19" s="21"/>
      <c r="AV19" s="21"/>
      <c r="AW19" s="21"/>
      <c r="AX19" s="21"/>
      <c r="AY19" s="21"/>
    </row>
    <row r="20" spans="1:51" x14ac:dyDescent="0.25">
      <c r="A20" s="21" t="s">
        <v>65</v>
      </c>
      <c r="B20" s="21" t="s">
        <v>44</v>
      </c>
      <c r="C20" s="21">
        <v>213</v>
      </c>
      <c r="D20" s="21">
        <v>369</v>
      </c>
      <c r="E20" s="21">
        <v>179</v>
      </c>
      <c r="F20" s="21">
        <v>368</v>
      </c>
      <c r="G20" s="22">
        <v>0.2</v>
      </c>
      <c r="H20" s="21">
        <v>180</v>
      </c>
      <c r="I20" s="11" t="s">
        <v>66</v>
      </c>
      <c r="J20" s="21"/>
      <c r="K20" s="21">
        <v>203</v>
      </c>
      <c r="L20" s="21">
        <f t="shared" si="2"/>
        <v>-24</v>
      </c>
      <c r="M20" s="21"/>
      <c r="N20" s="21"/>
      <c r="O20" s="21">
        <v>168</v>
      </c>
      <c r="P20" s="21">
        <f t="shared" si="3"/>
        <v>35.799999999999997</v>
      </c>
      <c r="Q20" s="23"/>
      <c r="R20" s="23"/>
      <c r="S20" s="23">
        <f t="shared" si="12"/>
        <v>0</v>
      </c>
      <c r="T20" s="23"/>
      <c r="U20" s="21"/>
      <c r="V20" s="21">
        <f t="shared" si="5"/>
        <v>14.972067039106147</v>
      </c>
      <c r="W20" s="21">
        <f t="shared" si="6"/>
        <v>14.972067039106147</v>
      </c>
      <c r="X20" s="21">
        <v>44.2</v>
      </c>
      <c r="Y20" s="21">
        <v>55.4</v>
      </c>
      <c r="Z20" s="21">
        <v>24.6</v>
      </c>
      <c r="AA20" s="21">
        <v>0</v>
      </c>
      <c r="AB20" s="21">
        <v>23.2</v>
      </c>
      <c r="AC20" s="21">
        <v>44</v>
      </c>
      <c r="AD20" s="21">
        <v>8</v>
      </c>
      <c r="AE20" s="21">
        <v>26.6</v>
      </c>
      <c r="AF20" s="21">
        <v>12.4</v>
      </c>
      <c r="AG20" s="21">
        <v>24.2</v>
      </c>
      <c r="AH20" s="21"/>
      <c r="AI20" s="21">
        <f t="shared" si="13"/>
        <v>0</v>
      </c>
      <c r="AJ20" s="22">
        <v>12</v>
      </c>
      <c r="AK20" s="24">
        <f t="shared" si="14"/>
        <v>0</v>
      </c>
      <c r="AL20" s="21">
        <f t="shared" si="15"/>
        <v>0</v>
      </c>
      <c r="AM20" s="21">
        <v>14</v>
      </c>
      <c r="AN20" s="21">
        <v>70</v>
      </c>
      <c r="AO20" s="24">
        <f t="shared" si="16"/>
        <v>0</v>
      </c>
      <c r="AP20" s="21"/>
      <c r="AQ20" s="21"/>
      <c r="AR20" s="21"/>
      <c r="AS20" s="21"/>
      <c r="AT20" s="21"/>
      <c r="AU20" s="21"/>
      <c r="AV20" s="21"/>
      <c r="AW20" s="21"/>
      <c r="AX20" s="21"/>
      <c r="AY20" s="21"/>
    </row>
    <row r="21" spans="1:51" x14ac:dyDescent="0.25">
      <c r="A21" s="21" t="s">
        <v>67</v>
      </c>
      <c r="B21" s="21" t="s">
        <v>44</v>
      </c>
      <c r="C21" s="21">
        <v>2</v>
      </c>
      <c r="D21" s="21">
        <v>342</v>
      </c>
      <c r="E21" s="21">
        <v>88</v>
      </c>
      <c r="F21" s="21">
        <v>248</v>
      </c>
      <c r="G21" s="22">
        <v>0.2</v>
      </c>
      <c r="H21" s="21">
        <v>180</v>
      </c>
      <c r="I21" s="21" t="s">
        <v>45</v>
      </c>
      <c r="J21" s="21"/>
      <c r="K21" s="21">
        <v>118</v>
      </c>
      <c r="L21" s="21">
        <f t="shared" si="2"/>
        <v>-30</v>
      </c>
      <c r="M21" s="21"/>
      <c r="N21" s="21"/>
      <c r="O21" s="21">
        <v>0</v>
      </c>
      <c r="P21" s="21">
        <f t="shared" si="3"/>
        <v>17.600000000000001</v>
      </c>
      <c r="Q21" s="23"/>
      <c r="R21" s="23"/>
      <c r="S21" s="23">
        <f t="shared" si="12"/>
        <v>0</v>
      </c>
      <c r="T21" s="23"/>
      <c r="U21" s="21"/>
      <c r="V21" s="21">
        <f t="shared" si="5"/>
        <v>14.09090909090909</v>
      </c>
      <c r="W21" s="21">
        <f t="shared" si="6"/>
        <v>14.09090909090909</v>
      </c>
      <c r="X21" s="21">
        <v>21.8</v>
      </c>
      <c r="Y21" s="21">
        <v>29</v>
      </c>
      <c r="Z21" s="21">
        <v>17.600000000000001</v>
      </c>
      <c r="AA21" s="21">
        <v>0</v>
      </c>
      <c r="AB21" s="21">
        <v>0</v>
      </c>
      <c r="AC21" s="21">
        <v>33.6</v>
      </c>
      <c r="AD21" s="21">
        <v>0.6</v>
      </c>
      <c r="AE21" s="21">
        <v>19.399999999999999</v>
      </c>
      <c r="AF21" s="21">
        <v>12.8</v>
      </c>
      <c r="AG21" s="21">
        <v>12.4</v>
      </c>
      <c r="AH21" s="21"/>
      <c r="AI21" s="21">
        <f t="shared" si="13"/>
        <v>0</v>
      </c>
      <c r="AJ21" s="22">
        <v>12</v>
      </c>
      <c r="AK21" s="24">
        <f t="shared" si="14"/>
        <v>0</v>
      </c>
      <c r="AL21" s="21">
        <f t="shared" si="15"/>
        <v>0</v>
      </c>
      <c r="AM21" s="21">
        <v>14</v>
      </c>
      <c r="AN21" s="21">
        <v>70</v>
      </c>
      <c r="AO21" s="24">
        <f t="shared" si="16"/>
        <v>0</v>
      </c>
      <c r="AP21" s="21"/>
      <c r="AQ21" s="21"/>
      <c r="AR21" s="21"/>
      <c r="AS21" s="21"/>
      <c r="AT21" s="21"/>
      <c r="AU21" s="21"/>
      <c r="AV21" s="21"/>
      <c r="AW21" s="21"/>
      <c r="AX21" s="21"/>
      <c r="AY21" s="21"/>
    </row>
    <row r="22" spans="1:51" x14ac:dyDescent="0.25">
      <c r="A22" s="21" t="s">
        <v>68</v>
      </c>
      <c r="B22" s="21" t="s">
        <v>47</v>
      </c>
      <c r="C22" s="21">
        <v>70.3</v>
      </c>
      <c r="D22" s="21">
        <v>214.6</v>
      </c>
      <c r="E22" s="21">
        <v>151.69999999999999</v>
      </c>
      <c r="F22" s="21">
        <v>77.7</v>
      </c>
      <c r="G22" s="22">
        <v>1</v>
      </c>
      <c r="H22" s="21">
        <v>180</v>
      </c>
      <c r="I22" s="21" t="s">
        <v>45</v>
      </c>
      <c r="J22" s="21"/>
      <c r="K22" s="21">
        <v>148.6</v>
      </c>
      <c r="L22" s="21">
        <f t="shared" si="2"/>
        <v>3.0999999999999943</v>
      </c>
      <c r="M22" s="21"/>
      <c r="N22" s="21"/>
      <c r="O22" s="21">
        <v>103.6</v>
      </c>
      <c r="P22" s="21">
        <f t="shared" si="3"/>
        <v>30.339999999999996</v>
      </c>
      <c r="Q22" s="23">
        <v>243.45999999999998</v>
      </c>
      <c r="R22" s="23">
        <f t="shared" si="17"/>
        <v>243.45999999999998</v>
      </c>
      <c r="S22" s="23">
        <f t="shared" si="12"/>
        <v>259</v>
      </c>
      <c r="T22" s="23"/>
      <c r="U22" s="21"/>
      <c r="V22" s="21">
        <f t="shared" si="5"/>
        <v>14.512195121951221</v>
      </c>
      <c r="W22" s="21">
        <f t="shared" si="6"/>
        <v>5.9756097560975618</v>
      </c>
      <c r="X22" s="21">
        <v>21.46</v>
      </c>
      <c r="Y22" s="21">
        <v>23.68</v>
      </c>
      <c r="Z22" s="21">
        <v>22.2</v>
      </c>
      <c r="AA22" s="21">
        <v>24.42</v>
      </c>
      <c r="AB22" s="21">
        <v>19.98</v>
      </c>
      <c r="AC22" s="21">
        <v>19.96</v>
      </c>
      <c r="AD22" s="21">
        <v>18.5</v>
      </c>
      <c r="AE22" s="21">
        <v>27.38</v>
      </c>
      <c r="AF22" s="21">
        <v>14.06</v>
      </c>
      <c r="AG22" s="21">
        <v>18.559999999999999</v>
      </c>
      <c r="AH22" s="21"/>
      <c r="AI22" s="21">
        <f t="shared" si="13"/>
        <v>243.45999999999998</v>
      </c>
      <c r="AJ22" s="22">
        <v>3.7</v>
      </c>
      <c r="AK22" s="24">
        <f t="shared" si="14"/>
        <v>70</v>
      </c>
      <c r="AL22" s="21">
        <f t="shared" si="15"/>
        <v>259</v>
      </c>
      <c r="AM22" s="21">
        <v>14</v>
      </c>
      <c r="AN22" s="21">
        <v>126</v>
      </c>
      <c r="AO22" s="24">
        <f t="shared" si="16"/>
        <v>0.55555555555555558</v>
      </c>
      <c r="AP22" s="21"/>
      <c r="AQ22" s="21"/>
      <c r="AR22" s="21"/>
      <c r="AS22" s="21"/>
      <c r="AT22" s="21"/>
      <c r="AU22" s="21"/>
      <c r="AV22" s="21"/>
      <c r="AW22" s="21"/>
      <c r="AX22" s="21"/>
      <c r="AY22" s="21"/>
    </row>
    <row r="23" spans="1:51" x14ac:dyDescent="0.25">
      <c r="A23" s="12" t="s">
        <v>69</v>
      </c>
      <c r="B23" s="12" t="s">
        <v>44</v>
      </c>
      <c r="C23" s="12">
        <v>13</v>
      </c>
      <c r="D23" s="12"/>
      <c r="E23" s="12"/>
      <c r="F23" s="12">
        <v>13</v>
      </c>
      <c r="G23" s="13">
        <v>0</v>
      </c>
      <c r="H23" s="12">
        <v>180</v>
      </c>
      <c r="I23" s="29" t="s">
        <v>132</v>
      </c>
      <c r="J23" s="12"/>
      <c r="K23" s="12"/>
      <c r="L23" s="12">
        <f t="shared" si="2"/>
        <v>0</v>
      </c>
      <c r="M23" s="12"/>
      <c r="N23" s="12"/>
      <c r="O23" s="12">
        <v>0</v>
      </c>
      <c r="P23" s="12">
        <f t="shared" si="3"/>
        <v>0</v>
      </c>
      <c r="Q23" s="14"/>
      <c r="R23" s="14"/>
      <c r="S23" s="14">
        <f t="shared" si="12"/>
        <v>0</v>
      </c>
      <c r="T23" s="14"/>
      <c r="U23" s="12"/>
      <c r="V23" s="12" t="e">
        <f t="shared" si="5"/>
        <v>#DIV/0!</v>
      </c>
      <c r="W23" s="12" t="e">
        <f t="shared" si="6"/>
        <v>#DIV/0!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0.4</v>
      </c>
      <c r="AD23" s="12">
        <v>3.6</v>
      </c>
      <c r="AE23" s="12">
        <v>1</v>
      </c>
      <c r="AF23" s="12">
        <v>0.2</v>
      </c>
      <c r="AG23" s="12">
        <v>0.8</v>
      </c>
      <c r="AH23" s="30" t="s">
        <v>133</v>
      </c>
      <c r="AI23" s="12"/>
      <c r="AJ23" s="13">
        <v>9</v>
      </c>
      <c r="AK23" s="15"/>
      <c r="AL23" s="12"/>
      <c r="AM23" s="12">
        <v>18</v>
      </c>
      <c r="AN23" s="12">
        <v>234</v>
      </c>
      <c r="AO23" s="15"/>
      <c r="AP23" s="21"/>
      <c r="AQ23" s="21"/>
      <c r="AR23" s="21"/>
      <c r="AS23" s="21"/>
      <c r="AT23" s="21"/>
      <c r="AU23" s="21"/>
      <c r="AV23" s="21"/>
      <c r="AW23" s="21"/>
      <c r="AX23" s="21"/>
      <c r="AY23" s="21"/>
    </row>
    <row r="24" spans="1:51" x14ac:dyDescent="0.25">
      <c r="A24" s="21" t="s">
        <v>71</v>
      </c>
      <c r="B24" s="21" t="s">
        <v>47</v>
      </c>
      <c r="C24" s="21">
        <v>99</v>
      </c>
      <c r="D24" s="21">
        <v>22</v>
      </c>
      <c r="E24" s="21">
        <v>38.5</v>
      </c>
      <c r="F24" s="21">
        <v>60.5</v>
      </c>
      <c r="G24" s="22">
        <v>1</v>
      </c>
      <c r="H24" s="21">
        <v>180</v>
      </c>
      <c r="I24" s="21" t="s">
        <v>45</v>
      </c>
      <c r="J24" s="21"/>
      <c r="K24" s="21">
        <v>34.4</v>
      </c>
      <c r="L24" s="21">
        <f t="shared" si="2"/>
        <v>4.1000000000000014</v>
      </c>
      <c r="M24" s="21"/>
      <c r="N24" s="21"/>
      <c r="O24" s="21">
        <v>0</v>
      </c>
      <c r="P24" s="21">
        <f t="shared" si="3"/>
        <v>7.7</v>
      </c>
      <c r="Q24" s="23">
        <v>47.3</v>
      </c>
      <c r="R24" s="23">
        <f t="shared" si="17"/>
        <v>47.3</v>
      </c>
      <c r="S24" s="23">
        <f t="shared" si="12"/>
        <v>66</v>
      </c>
      <c r="T24" s="23"/>
      <c r="U24" s="21"/>
      <c r="V24" s="21">
        <f t="shared" si="5"/>
        <v>16.428571428571427</v>
      </c>
      <c r="W24" s="21">
        <f t="shared" si="6"/>
        <v>7.8571428571428568</v>
      </c>
      <c r="X24" s="21">
        <v>5.5</v>
      </c>
      <c r="Y24" s="21">
        <v>4.84</v>
      </c>
      <c r="Z24" s="21">
        <v>9.9</v>
      </c>
      <c r="AA24" s="21">
        <v>5.5</v>
      </c>
      <c r="AB24" s="21">
        <v>5.5</v>
      </c>
      <c r="AC24" s="21">
        <v>8.8000000000000007</v>
      </c>
      <c r="AD24" s="21">
        <v>2.2000000000000002</v>
      </c>
      <c r="AE24" s="21">
        <v>4.4000000000000004</v>
      </c>
      <c r="AF24" s="21">
        <v>3.3</v>
      </c>
      <c r="AG24" s="21">
        <v>6.5</v>
      </c>
      <c r="AH24" s="21"/>
      <c r="AI24" s="21">
        <f t="shared" si="13"/>
        <v>47.3</v>
      </c>
      <c r="AJ24" s="22">
        <v>5.5</v>
      </c>
      <c r="AK24" s="24">
        <f t="shared" si="14"/>
        <v>12</v>
      </c>
      <c r="AL24" s="21">
        <f t="shared" si="15"/>
        <v>66</v>
      </c>
      <c r="AM24" s="21">
        <v>12</v>
      </c>
      <c r="AN24" s="21">
        <v>84</v>
      </c>
      <c r="AO24" s="24">
        <f t="shared" si="16"/>
        <v>0.14285714285714285</v>
      </c>
      <c r="AP24" s="21"/>
      <c r="AQ24" s="21"/>
      <c r="AR24" s="21"/>
      <c r="AS24" s="21"/>
      <c r="AT24" s="21"/>
      <c r="AU24" s="21"/>
      <c r="AV24" s="21"/>
      <c r="AW24" s="21"/>
      <c r="AX24" s="21"/>
      <c r="AY24" s="21"/>
    </row>
    <row r="25" spans="1:51" x14ac:dyDescent="0.25">
      <c r="A25" s="21" t="s">
        <v>72</v>
      </c>
      <c r="B25" s="21" t="s">
        <v>47</v>
      </c>
      <c r="C25" s="21">
        <v>117</v>
      </c>
      <c r="D25" s="21">
        <v>6</v>
      </c>
      <c r="E25" s="21">
        <v>54</v>
      </c>
      <c r="F25" s="21">
        <v>69</v>
      </c>
      <c r="G25" s="22">
        <v>1</v>
      </c>
      <c r="H25" s="21">
        <v>180</v>
      </c>
      <c r="I25" s="21" t="s">
        <v>45</v>
      </c>
      <c r="J25" s="21"/>
      <c r="K25" s="21">
        <v>55.4</v>
      </c>
      <c r="L25" s="21">
        <f t="shared" si="2"/>
        <v>-1.3999999999999986</v>
      </c>
      <c r="M25" s="21"/>
      <c r="N25" s="21"/>
      <c r="O25" s="21">
        <v>0</v>
      </c>
      <c r="P25" s="21">
        <f t="shared" si="3"/>
        <v>10.8</v>
      </c>
      <c r="Q25" s="23">
        <v>82.200000000000017</v>
      </c>
      <c r="R25" s="23">
        <f t="shared" si="17"/>
        <v>82.200000000000017</v>
      </c>
      <c r="S25" s="23">
        <f t="shared" si="12"/>
        <v>84</v>
      </c>
      <c r="T25" s="23"/>
      <c r="U25" s="21"/>
      <c r="V25" s="21">
        <f t="shared" si="5"/>
        <v>14.166666666666666</v>
      </c>
      <c r="W25" s="21">
        <f t="shared" si="6"/>
        <v>6.3888888888888884</v>
      </c>
      <c r="X25" s="21">
        <v>5.4</v>
      </c>
      <c r="Y25" s="21">
        <v>4.8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10" t="s">
        <v>134</v>
      </c>
      <c r="AI25" s="21">
        <f t="shared" si="13"/>
        <v>82.200000000000017</v>
      </c>
      <c r="AJ25" s="22">
        <v>3</v>
      </c>
      <c r="AK25" s="24">
        <f t="shared" si="14"/>
        <v>28</v>
      </c>
      <c r="AL25" s="21">
        <f t="shared" si="15"/>
        <v>84</v>
      </c>
      <c r="AM25" s="21">
        <v>14</v>
      </c>
      <c r="AN25" s="21">
        <v>126</v>
      </c>
      <c r="AO25" s="24">
        <f t="shared" si="16"/>
        <v>0.22222222222222221</v>
      </c>
      <c r="AP25" s="21"/>
      <c r="AQ25" s="21"/>
      <c r="AR25" s="21"/>
      <c r="AS25" s="21"/>
      <c r="AT25" s="21"/>
      <c r="AU25" s="21"/>
      <c r="AV25" s="21"/>
      <c r="AW25" s="21"/>
      <c r="AX25" s="21"/>
      <c r="AY25" s="21"/>
    </row>
    <row r="26" spans="1:51" x14ac:dyDescent="0.25">
      <c r="A26" s="21" t="s">
        <v>73</v>
      </c>
      <c r="B26" s="21" t="s">
        <v>44</v>
      </c>
      <c r="C26" s="21">
        <v>393</v>
      </c>
      <c r="D26" s="21">
        <v>294</v>
      </c>
      <c r="E26" s="21">
        <v>534</v>
      </c>
      <c r="F26" s="21">
        <v>124</v>
      </c>
      <c r="G26" s="22">
        <v>0.25</v>
      </c>
      <c r="H26" s="21">
        <v>180</v>
      </c>
      <c r="I26" s="21" t="s">
        <v>45</v>
      </c>
      <c r="J26" s="21"/>
      <c r="K26" s="21">
        <v>532</v>
      </c>
      <c r="L26" s="21">
        <f t="shared" si="2"/>
        <v>2</v>
      </c>
      <c r="M26" s="21"/>
      <c r="N26" s="21"/>
      <c r="O26" s="21">
        <v>756</v>
      </c>
      <c r="P26" s="21">
        <f t="shared" si="3"/>
        <v>106.8</v>
      </c>
      <c r="Q26" s="23">
        <v>615.20000000000005</v>
      </c>
      <c r="R26" s="32">
        <f>14*P26-O26-F26+$R$1*P26</f>
        <v>796.76</v>
      </c>
      <c r="S26" s="23">
        <f t="shared" si="12"/>
        <v>756</v>
      </c>
      <c r="T26" s="23"/>
      <c r="U26" s="21"/>
      <c r="V26" s="21">
        <f t="shared" si="5"/>
        <v>15.318352059925093</v>
      </c>
      <c r="W26" s="21">
        <f t="shared" si="6"/>
        <v>8.2397003745318358</v>
      </c>
      <c r="X26" s="21">
        <v>92.2</v>
      </c>
      <c r="Y26" s="21">
        <v>79.400000000000006</v>
      </c>
      <c r="Z26" s="21">
        <v>88.6</v>
      </c>
      <c r="AA26" s="21">
        <v>102</v>
      </c>
      <c r="AB26" s="21">
        <v>82.6</v>
      </c>
      <c r="AC26" s="21">
        <v>96.2</v>
      </c>
      <c r="AD26" s="21">
        <v>68</v>
      </c>
      <c r="AE26" s="21">
        <v>96</v>
      </c>
      <c r="AF26" s="21">
        <v>51.8</v>
      </c>
      <c r="AG26" s="21">
        <v>66.8</v>
      </c>
      <c r="AH26" s="21" t="s">
        <v>58</v>
      </c>
      <c r="AI26" s="21">
        <f t="shared" si="13"/>
        <v>199.19</v>
      </c>
      <c r="AJ26" s="22">
        <v>6</v>
      </c>
      <c r="AK26" s="24">
        <f t="shared" si="14"/>
        <v>126</v>
      </c>
      <c r="AL26" s="21">
        <f t="shared" si="15"/>
        <v>189</v>
      </c>
      <c r="AM26" s="21">
        <v>14</v>
      </c>
      <c r="AN26" s="21">
        <v>140</v>
      </c>
      <c r="AO26" s="24">
        <f t="shared" si="16"/>
        <v>0.9</v>
      </c>
      <c r="AP26" s="21"/>
      <c r="AQ26" s="21"/>
      <c r="AR26" s="21"/>
      <c r="AS26" s="21"/>
      <c r="AT26" s="21"/>
      <c r="AU26" s="21"/>
      <c r="AV26" s="21"/>
      <c r="AW26" s="21"/>
      <c r="AX26" s="21"/>
      <c r="AY26" s="21"/>
    </row>
    <row r="27" spans="1:51" x14ac:dyDescent="0.25">
      <c r="A27" s="21" t="s">
        <v>74</v>
      </c>
      <c r="B27" s="21" t="s">
        <v>44</v>
      </c>
      <c r="C27" s="21">
        <v>3</v>
      </c>
      <c r="D27" s="21">
        <v>3</v>
      </c>
      <c r="E27" s="26">
        <f>4+E28</f>
        <v>81</v>
      </c>
      <c r="F27" s="26">
        <f>-1+F28</f>
        <v>174</v>
      </c>
      <c r="G27" s="22">
        <v>0.25</v>
      </c>
      <c r="H27" s="21">
        <v>180</v>
      </c>
      <c r="I27" s="21" t="s">
        <v>45</v>
      </c>
      <c r="J27" s="21"/>
      <c r="K27" s="21">
        <v>14</v>
      </c>
      <c r="L27" s="21">
        <f t="shared" si="2"/>
        <v>67</v>
      </c>
      <c r="M27" s="21"/>
      <c r="N27" s="21"/>
      <c r="O27" s="21">
        <v>168</v>
      </c>
      <c r="P27" s="21">
        <f t="shared" si="3"/>
        <v>16.2</v>
      </c>
      <c r="Q27" s="23"/>
      <c r="R27" s="23"/>
      <c r="S27" s="23">
        <f t="shared" si="12"/>
        <v>0</v>
      </c>
      <c r="T27" s="23"/>
      <c r="U27" s="21"/>
      <c r="V27" s="21">
        <f t="shared" si="5"/>
        <v>21.111111111111111</v>
      </c>
      <c r="W27" s="21">
        <f t="shared" si="6"/>
        <v>21.111111111111111</v>
      </c>
      <c r="X27" s="21">
        <v>25.6</v>
      </c>
      <c r="Y27" s="21">
        <v>28</v>
      </c>
      <c r="Z27" s="21">
        <v>13.6</v>
      </c>
      <c r="AA27" s="21">
        <v>26</v>
      </c>
      <c r="AB27" s="21">
        <v>28.6</v>
      </c>
      <c r="AC27" s="21">
        <v>32.4</v>
      </c>
      <c r="AD27" s="21">
        <v>30.2</v>
      </c>
      <c r="AE27" s="21">
        <v>20.8</v>
      </c>
      <c r="AF27" s="21">
        <v>12.4</v>
      </c>
      <c r="AG27" s="21">
        <v>21.6</v>
      </c>
      <c r="AH27" s="21" t="s">
        <v>58</v>
      </c>
      <c r="AI27" s="21">
        <f t="shared" si="13"/>
        <v>0</v>
      </c>
      <c r="AJ27" s="22">
        <v>6</v>
      </c>
      <c r="AK27" s="24">
        <f t="shared" si="14"/>
        <v>0</v>
      </c>
      <c r="AL27" s="21">
        <f t="shared" si="15"/>
        <v>0</v>
      </c>
      <c r="AM27" s="21">
        <v>14</v>
      </c>
      <c r="AN27" s="21">
        <v>140</v>
      </c>
      <c r="AO27" s="24">
        <f t="shared" si="16"/>
        <v>0</v>
      </c>
      <c r="AP27" s="21"/>
      <c r="AQ27" s="21"/>
      <c r="AR27" s="21"/>
      <c r="AS27" s="21"/>
      <c r="AT27" s="21"/>
      <c r="AU27" s="21"/>
      <c r="AV27" s="21"/>
      <c r="AW27" s="21"/>
      <c r="AX27" s="21"/>
      <c r="AY27" s="21"/>
    </row>
    <row r="28" spans="1:51" x14ac:dyDescent="0.25">
      <c r="A28" s="12" t="s">
        <v>75</v>
      </c>
      <c r="B28" s="12" t="s">
        <v>44</v>
      </c>
      <c r="C28" s="12">
        <v>-3</v>
      </c>
      <c r="D28" s="12">
        <v>255</v>
      </c>
      <c r="E28" s="26">
        <v>77</v>
      </c>
      <c r="F28" s="26">
        <v>175</v>
      </c>
      <c r="G28" s="13">
        <v>0</v>
      </c>
      <c r="H28" s="12" t="e">
        <v>#N/A</v>
      </c>
      <c r="I28" s="12" t="s">
        <v>76</v>
      </c>
      <c r="J28" s="12" t="s">
        <v>74</v>
      </c>
      <c r="K28" s="12">
        <v>74</v>
      </c>
      <c r="L28" s="12">
        <f t="shared" si="2"/>
        <v>3</v>
      </c>
      <c r="M28" s="12"/>
      <c r="N28" s="12"/>
      <c r="O28" s="12"/>
      <c r="P28" s="12">
        <f t="shared" si="3"/>
        <v>15.4</v>
      </c>
      <c r="Q28" s="14"/>
      <c r="R28" s="14"/>
      <c r="S28" s="14"/>
      <c r="T28" s="14"/>
      <c r="U28" s="12"/>
      <c r="V28" s="12">
        <f t="shared" si="5"/>
        <v>11.363636363636363</v>
      </c>
      <c r="W28" s="12">
        <f t="shared" si="6"/>
        <v>11.363636363636363</v>
      </c>
      <c r="X28" s="12">
        <v>4.8</v>
      </c>
      <c r="Y28" s="12">
        <v>14</v>
      </c>
      <c r="Z28" s="12">
        <v>1.6</v>
      </c>
      <c r="AA28" s="12">
        <v>26</v>
      </c>
      <c r="AB28" s="12">
        <v>28.6</v>
      </c>
      <c r="AC28" s="12">
        <v>32</v>
      </c>
      <c r="AD28" s="12">
        <v>29.8</v>
      </c>
      <c r="AE28" s="12">
        <v>20.8</v>
      </c>
      <c r="AF28" s="12">
        <v>12.4</v>
      </c>
      <c r="AG28" s="12">
        <v>21</v>
      </c>
      <c r="AH28" s="12" t="s">
        <v>77</v>
      </c>
      <c r="AI28" s="12"/>
      <c r="AJ28" s="13"/>
      <c r="AK28" s="15"/>
      <c r="AL28" s="12"/>
      <c r="AM28" s="12"/>
      <c r="AN28" s="12"/>
      <c r="AO28" s="15"/>
      <c r="AP28" s="21"/>
      <c r="AQ28" s="21"/>
      <c r="AR28" s="21"/>
      <c r="AS28" s="21"/>
      <c r="AT28" s="21"/>
      <c r="AU28" s="21"/>
      <c r="AV28" s="21"/>
      <c r="AW28" s="21"/>
      <c r="AX28" s="21"/>
      <c r="AY28" s="21"/>
    </row>
    <row r="29" spans="1:51" x14ac:dyDescent="0.25">
      <c r="A29" s="21" t="s">
        <v>78</v>
      </c>
      <c r="B29" s="21" t="s">
        <v>47</v>
      </c>
      <c r="C29" s="21">
        <v>33</v>
      </c>
      <c r="D29" s="21">
        <v>315</v>
      </c>
      <c r="E29" s="21">
        <v>198</v>
      </c>
      <c r="F29" s="21">
        <v>138</v>
      </c>
      <c r="G29" s="22">
        <v>1</v>
      </c>
      <c r="H29" s="21">
        <v>180</v>
      </c>
      <c r="I29" s="21" t="s">
        <v>45</v>
      </c>
      <c r="J29" s="21"/>
      <c r="K29" s="21">
        <v>229</v>
      </c>
      <c r="L29" s="21">
        <f t="shared" si="2"/>
        <v>-31</v>
      </c>
      <c r="M29" s="21"/>
      <c r="N29" s="21"/>
      <c r="O29" s="21">
        <v>504</v>
      </c>
      <c r="P29" s="21">
        <f t="shared" si="3"/>
        <v>39.6</v>
      </c>
      <c r="Q29" s="23"/>
      <c r="R29" s="23"/>
      <c r="S29" s="23">
        <f t="shared" ref="S29:S42" si="18">AJ29*AK29</f>
        <v>0</v>
      </c>
      <c r="T29" s="23"/>
      <c r="U29" s="21"/>
      <c r="V29" s="21">
        <f t="shared" si="5"/>
        <v>16.212121212121211</v>
      </c>
      <c r="W29" s="21">
        <f t="shared" si="6"/>
        <v>16.212121212121211</v>
      </c>
      <c r="X29" s="21">
        <v>52.8</v>
      </c>
      <c r="Y29" s="21">
        <v>36.6</v>
      </c>
      <c r="Z29" s="21">
        <v>33.6</v>
      </c>
      <c r="AA29" s="21">
        <v>40.799999999999997</v>
      </c>
      <c r="AB29" s="21">
        <v>42</v>
      </c>
      <c r="AC29" s="21">
        <v>37</v>
      </c>
      <c r="AD29" s="21">
        <v>28.6</v>
      </c>
      <c r="AE29" s="21">
        <v>56</v>
      </c>
      <c r="AF29" s="21">
        <v>33.6</v>
      </c>
      <c r="AG29" s="21">
        <v>43.2</v>
      </c>
      <c r="AH29" s="21"/>
      <c r="AI29" s="21">
        <f t="shared" ref="AI29:AI42" si="19">G29*R29</f>
        <v>0</v>
      </c>
      <c r="AJ29" s="22">
        <v>6</v>
      </c>
      <c r="AK29" s="24">
        <f t="shared" ref="AK29:AK42" si="20">MROUND(R29, AJ29*AM29)/AJ29</f>
        <v>0</v>
      </c>
      <c r="AL29" s="21">
        <f t="shared" ref="AL29:AL42" si="21">AK29*AJ29*G29</f>
        <v>0</v>
      </c>
      <c r="AM29" s="21">
        <v>12</v>
      </c>
      <c r="AN29" s="21">
        <v>84</v>
      </c>
      <c r="AO29" s="24">
        <f t="shared" ref="AO29:AO42" si="22">AK29/AN29</f>
        <v>0</v>
      </c>
      <c r="AP29" s="21"/>
      <c r="AQ29" s="21"/>
      <c r="AR29" s="21"/>
      <c r="AS29" s="21"/>
      <c r="AT29" s="21"/>
      <c r="AU29" s="21"/>
      <c r="AV29" s="21"/>
      <c r="AW29" s="21"/>
      <c r="AX29" s="21"/>
      <c r="AY29" s="21"/>
    </row>
    <row r="30" spans="1:51" x14ac:dyDescent="0.25">
      <c r="A30" s="21" t="s">
        <v>79</v>
      </c>
      <c r="B30" s="21" t="s">
        <v>44</v>
      </c>
      <c r="C30" s="21">
        <v>208</v>
      </c>
      <c r="D30" s="21">
        <v>95</v>
      </c>
      <c r="E30" s="21">
        <v>92</v>
      </c>
      <c r="F30" s="21">
        <v>116</v>
      </c>
      <c r="G30" s="22">
        <v>0.23</v>
      </c>
      <c r="H30" s="21">
        <v>180</v>
      </c>
      <c r="I30" s="21" t="s">
        <v>45</v>
      </c>
      <c r="J30" s="21"/>
      <c r="K30" s="21">
        <v>92</v>
      </c>
      <c r="L30" s="21">
        <f t="shared" si="2"/>
        <v>0</v>
      </c>
      <c r="M30" s="21"/>
      <c r="N30" s="21"/>
      <c r="O30" s="21">
        <v>168</v>
      </c>
      <c r="P30" s="21">
        <f t="shared" si="3"/>
        <v>18.399999999999999</v>
      </c>
      <c r="Q30" s="23"/>
      <c r="R30" s="23"/>
      <c r="S30" s="23">
        <f t="shared" si="18"/>
        <v>0</v>
      </c>
      <c r="T30" s="23"/>
      <c r="U30" s="21"/>
      <c r="V30" s="21">
        <f t="shared" si="5"/>
        <v>15.434782608695654</v>
      </c>
      <c r="W30" s="21">
        <f t="shared" si="6"/>
        <v>15.434782608695654</v>
      </c>
      <c r="X30" s="21">
        <v>20</v>
      </c>
      <c r="Y30" s="21">
        <v>15.4</v>
      </c>
      <c r="Z30" s="21">
        <v>24.6</v>
      </c>
      <c r="AA30" s="21">
        <v>21.4</v>
      </c>
      <c r="AB30" s="21">
        <v>21.6</v>
      </c>
      <c r="AC30" s="21">
        <v>33.200000000000003</v>
      </c>
      <c r="AD30" s="21">
        <v>28.2</v>
      </c>
      <c r="AE30" s="21">
        <v>18.8</v>
      </c>
      <c r="AF30" s="21">
        <v>10.6</v>
      </c>
      <c r="AG30" s="21">
        <v>22.6</v>
      </c>
      <c r="AH30" s="21"/>
      <c r="AI30" s="21">
        <f t="shared" si="19"/>
        <v>0</v>
      </c>
      <c r="AJ30" s="22">
        <v>12</v>
      </c>
      <c r="AK30" s="24">
        <f t="shared" si="20"/>
        <v>0</v>
      </c>
      <c r="AL30" s="21">
        <f t="shared" si="21"/>
        <v>0</v>
      </c>
      <c r="AM30" s="21">
        <v>14</v>
      </c>
      <c r="AN30" s="21">
        <v>70</v>
      </c>
      <c r="AO30" s="24">
        <f t="shared" si="22"/>
        <v>0</v>
      </c>
      <c r="AP30" s="21"/>
      <c r="AQ30" s="21"/>
      <c r="AR30" s="21"/>
      <c r="AS30" s="21"/>
      <c r="AT30" s="21"/>
      <c r="AU30" s="21"/>
      <c r="AV30" s="21"/>
      <c r="AW30" s="21"/>
      <c r="AX30" s="21"/>
      <c r="AY30" s="21"/>
    </row>
    <row r="31" spans="1:51" x14ac:dyDescent="0.25">
      <c r="A31" s="21" t="s">
        <v>80</v>
      </c>
      <c r="B31" s="21" t="s">
        <v>44</v>
      </c>
      <c r="C31" s="21">
        <v>228</v>
      </c>
      <c r="D31" s="21">
        <v>676</v>
      </c>
      <c r="E31" s="21">
        <v>208</v>
      </c>
      <c r="F31" s="21">
        <v>696</v>
      </c>
      <c r="G31" s="22">
        <v>0.25</v>
      </c>
      <c r="H31" s="21">
        <v>365</v>
      </c>
      <c r="I31" s="21" t="s">
        <v>45</v>
      </c>
      <c r="J31" s="21"/>
      <c r="K31" s="21">
        <v>208</v>
      </c>
      <c r="L31" s="21">
        <f t="shared" si="2"/>
        <v>0</v>
      </c>
      <c r="M31" s="21"/>
      <c r="N31" s="21"/>
      <c r="O31" s="21">
        <v>0</v>
      </c>
      <c r="P31" s="21">
        <f t="shared" si="3"/>
        <v>41.6</v>
      </c>
      <c r="Q31" s="23"/>
      <c r="R31" s="23"/>
      <c r="S31" s="23">
        <f t="shared" si="18"/>
        <v>0</v>
      </c>
      <c r="T31" s="23"/>
      <c r="U31" s="21"/>
      <c r="V31" s="21">
        <f t="shared" si="5"/>
        <v>16.73076923076923</v>
      </c>
      <c r="W31" s="21">
        <f t="shared" si="6"/>
        <v>16.73076923076923</v>
      </c>
      <c r="X31" s="21">
        <v>31.4</v>
      </c>
      <c r="Y31" s="21">
        <v>70.2</v>
      </c>
      <c r="Z31" s="21">
        <v>92.2</v>
      </c>
      <c r="AA31" s="21">
        <v>49.2</v>
      </c>
      <c r="AB31" s="21">
        <v>64.2</v>
      </c>
      <c r="AC31" s="21">
        <v>49.4</v>
      </c>
      <c r="AD31" s="21">
        <v>51.8</v>
      </c>
      <c r="AE31" s="21">
        <v>52.6</v>
      </c>
      <c r="AF31" s="21">
        <v>33.6</v>
      </c>
      <c r="AG31" s="21">
        <v>31.6</v>
      </c>
      <c r="AH31" s="21" t="s">
        <v>58</v>
      </c>
      <c r="AI31" s="21">
        <f t="shared" si="19"/>
        <v>0</v>
      </c>
      <c r="AJ31" s="22">
        <v>12</v>
      </c>
      <c r="AK31" s="24">
        <f t="shared" si="20"/>
        <v>0</v>
      </c>
      <c r="AL31" s="21">
        <f t="shared" si="21"/>
        <v>0</v>
      </c>
      <c r="AM31" s="21">
        <v>14</v>
      </c>
      <c r="AN31" s="21">
        <v>70</v>
      </c>
      <c r="AO31" s="24">
        <f t="shared" si="22"/>
        <v>0</v>
      </c>
      <c r="AP31" s="21"/>
      <c r="AQ31" s="21"/>
      <c r="AR31" s="21"/>
      <c r="AS31" s="21"/>
      <c r="AT31" s="21"/>
      <c r="AU31" s="21"/>
      <c r="AV31" s="21"/>
      <c r="AW31" s="21"/>
      <c r="AX31" s="21"/>
      <c r="AY31" s="21"/>
    </row>
    <row r="32" spans="1:51" x14ac:dyDescent="0.25">
      <c r="A32" s="21" t="s">
        <v>81</v>
      </c>
      <c r="B32" s="21" t="s">
        <v>44</v>
      </c>
      <c r="C32" s="21">
        <v>310</v>
      </c>
      <c r="D32" s="21">
        <v>417</v>
      </c>
      <c r="E32" s="21">
        <v>261</v>
      </c>
      <c r="F32" s="21">
        <v>384</v>
      </c>
      <c r="G32" s="22">
        <v>0.25</v>
      </c>
      <c r="H32" s="21">
        <v>365</v>
      </c>
      <c r="I32" s="21" t="s">
        <v>45</v>
      </c>
      <c r="J32" s="21"/>
      <c r="K32" s="21">
        <v>261</v>
      </c>
      <c r="L32" s="21">
        <f t="shared" si="2"/>
        <v>0</v>
      </c>
      <c r="M32" s="21"/>
      <c r="N32" s="21"/>
      <c r="O32" s="21">
        <v>168</v>
      </c>
      <c r="P32" s="21">
        <f t="shared" si="3"/>
        <v>52.2</v>
      </c>
      <c r="Q32" s="23">
        <v>178.80000000000007</v>
      </c>
      <c r="R32" s="23">
        <f t="shared" ref="R32:R41" si="23">14*P32-O32-F32</f>
        <v>178.80000000000007</v>
      </c>
      <c r="S32" s="23">
        <f t="shared" si="18"/>
        <v>168</v>
      </c>
      <c r="T32" s="23"/>
      <c r="U32" s="21"/>
      <c r="V32" s="21">
        <f t="shared" si="5"/>
        <v>13.793103448275861</v>
      </c>
      <c r="W32" s="21">
        <f t="shared" si="6"/>
        <v>10.57471264367816</v>
      </c>
      <c r="X32" s="21">
        <v>57.4</v>
      </c>
      <c r="Y32" s="21">
        <v>64.599999999999994</v>
      </c>
      <c r="Z32" s="21">
        <v>54.8</v>
      </c>
      <c r="AA32" s="21">
        <v>59</v>
      </c>
      <c r="AB32" s="21">
        <v>66.599999999999994</v>
      </c>
      <c r="AC32" s="21">
        <v>60.4</v>
      </c>
      <c r="AD32" s="21">
        <v>50</v>
      </c>
      <c r="AE32" s="21">
        <v>50</v>
      </c>
      <c r="AF32" s="21">
        <v>34.200000000000003</v>
      </c>
      <c r="AG32" s="21">
        <v>34.4</v>
      </c>
      <c r="AH32" s="21"/>
      <c r="AI32" s="21">
        <f t="shared" si="19"/>
        <v>44.700000000000017</v>
      </c>
      <c r="AJ32" s="22">
        <v>12</v>
      </c>
      <c r="AK32" s="24">
        <f t="shared" si="20"/>
        <v>14</v>
      </c>
      <c r="AL32" s="21">
        <f t="shared" si="21"/>
        <v>42</v>
      </c>
      <c r="AM32" s="21">
        <v>14</v>
      </c>
      <c r="AN32" s="21">
        <v>70</v>
      </c>
      <c r="AO32" s="24">
        <f t="shared" si="22"/>
        <v>0.2</v>
      </c>
      <c r="AP32" s="21"/>
      <c r="AQ32" s="21"/>
      <c r="AR32" s="21"/>
      <c r="AS32" s="21"/>
      <c r="AT32" s="21"/>
      <c r="AU32" s="21"/>
      <c r="AV32" s="21"/>
      <c r="AW32" s="21"/>
      <c r="AX32" s="21"/>
      <c r="AY32" s="21"/>
    </row>
    <row r="33" spans="1:51" x14ac:dyDescent="0.25">
      <c r="A33" s="21" t="s">
        <v>82</v>
      </c>
      <c r="B33" s="21" t="s">
        <v>44</v>
      </c>
      <c r="C33" s="21">
        <v>280</v>
      </c>
      <c r="D33" s="21">
        <v>175</v>
      </c>
      <c r="E33" s="21">
        <v>258</v>
      </c>
      <c r="F33" s="21">
        <v>193</v>
      </c>
      <c r="G33" s="22">
        <v>0.25</v>
      </c>
      <c r="H33" s="21">
        <v>180</v>
      </c>
      <c r="I33" s="21" t="s">
        <v>45</v>
      </c>
      <c r="J33" s="21"/>
      <c r="K33" s="21">
        <v>258</v>
      </c>
      <c r="L33" s="21">
        <f t="shared" si="2"/>
        <v>0</v>
      </c>
      <c r="M33" s="21"/>
      <c r="N33" s="21"/>
      <c r="O33" s="21">
        <v>336</v>
      </c>
      <c r="P33" s="21">
        <f t="shared" si="3"/>
        <v>51.6</v>
      </c>
      <c r="Q33" s="23">
        <v>193.39999999999998</v>
      </c>
      <c r="R33" s="23">
        <f t="shared" si="23"/>
        <v>193.39999999999998</v>
      </c>
      <c r="S33" s="23">
        <f t="shared" si="18"/>
        <v>168</v>
      </c>
      <c r="T33" s="23"/>
      <c r="U33" s="21"/>
      <c r="V33" s="21">
        <f t="shared" si="5"/>
        <v>13.507751937984496</v>
      </c>
      <c r="W33" s="21">
        <f t="shared" si="6"/>
        <v>10.251937984496124</v>
      </c>
      <c r="X33" s="21">
        <v>54</v>
      </c>
      <c r="Y33" s="21">
        <v>54.6</v>
      </c>
      <c r="Z33" s="21">
        <v>58.2</v>
      </c>
      <c r="AA33" s="21">
        <v>58.2</v>
      </c>
      <c r="AB33" s="21">
        <v>56</v>
      </c>
      <c r="AC33" s="21">
        <v>70.2</v>
      </c>
      <c r="AD33" s="21">
        <v>62.8</v>
      </c>
      <c r="AE33" s="21">
        <v>61.4</v>
      </c>
      <c r="AF33" s="21">
        <v>34.6</v>
      </c>
      <c r="AG33" s="21">
        <v>45.4</v>
      </c>
      <c r="AH33" s="21" t="s">
        <v>58</v>
      </c>
      <c r="AI33" s="21">
        <f t="shared" si="19"/>
        <v>48.349999999999994</v>
      </c>
      <c r="AJ33" s="22">
        <v>12</v>
      </c>
      <c r="AK33" s="24">
        <f t="shared" si="20"/>
        <v>14</v>
      </c>
      <c r="AL33" s="21">
        <f t="shared" si="21"/>
        <v>42</v>
      </c>
      <c r="AM33" s="21">
        <v>14</v>
      </c>
      <c r="AN33" s="21">
        <v>70</v>
      </c>
      <c r="AO33" s="24">
        <f t="shared" si="22"/>
        <v>0.2</v>
      </c>
      <c r="AP33" s="21"/>
      <c r="AQ33" s="21"/>
      <c r="AR33" s="21"/>
      <c r="AS33" s="21"/>
      <c r="AT33" s="21"/>
      <c r="AU33" s="21"/>
      <c r="AV33" s="21"/>
      <c r="AW33" s="21"/>
      <c r="AX33" s="21"/>
      <c r="AY33" s="21"/>
    </row>
    <row r="34" spans="1:51" x14ac:dyDescent="0.25">
      <c r="A34" s="11" t="s">
        <v>83</v>
      </c>
      <c r="B34" s="21" t="s">
        <v>44</v>
      </c>
      <c r="C34" s="21"/>
      <c r="D34" s="21"/>
      <c r="E34" s="21"/>
      <c r="F34" s="21"/>
      <c r="G34" s="22">
        <v>0.25</v>
      </c>
      <c r="H34" s="21">
        <v>180</v>
      </c>
      <c r="I34" s="21" t="s">
        <v>45</v>
      </c>
      <c r="J34" s="21"/>
      <c r="K34" s="21"/>
      <c r="L34" s="21">
        <f t="shared" si="2"/>
        <v>0</v>
      </c>
      <c r="M34" s="21"/>
      <c r="N34" s="21"/>
      <c r="O34" s="11"/>
      <c r="P34" s="21">
        <f t="shared" si="3"/>
        <v>0</v>
      </c>
      <c r="Q34" s="20">
        <v>84</v>
      </c>
      <c r="R34" s="20">
        <v>84</v>
      </c>
      <c r="S34" s="23">
        <f t="shared" si="18"/>
        <v>84</v>
      </c>
      <c r="T34" s="23"/>
      <c r="U34" s="21"/>
      <c r="V34" s="21" t="e">
        <f t="shared" si="5"/>
        <v>#DIV/0!</v>
      </c>
      <c r="W34" s="21" t="e">
        <f t="shared" si="6"/>
        <v>#DIV/0!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>
        <v>0</v>
      </c>
      <c r="AG34" s="21">
        <v>0</v>
      </c>
      <c r="AH34" s="11" t="s">
        <v>84</v>
      </c>
      <c r="AI34" s="21">
        <f t="shared" si="19"/>
        <v>21</v>
      </c>
      <c r="AJ34" s="22">
        <v>6</v>
      </c>
      <c r="AK34" s="24">
        <f t="shared" si="20"/>
        <v>14</v>
      </c>
      <c r="AL34" s="21">
        <f t="shared" si="21"/>
        <v>21</v>
      </c>
      <c r="AM34" s="21">
        <v>14</v>
      </c>
      <c r="AN34" s="21">
        <v>126</v>
      </c>
      <c r="AO34" s="24">
        <f t="shared" si="22"/>
        <v>0.1111111111111111</v>
      </c>
      <c r="AP34" s="21"/>
      <c r="AQ34" s="21"/>
      <c r="AR34" s="21"/>
      <c r="AS34" s="21"/>
      <c r="AT34" s="21"/>
      <c r="AU34" s="21"/>
      <c r="AV34" s="21"/>
      <c r="AW34" s="21"/>
      <c r="AX34" s="21"/>
      <c r="AY34" s="21"/>
    </row>
    <row r="35" spans="1:51" x14ac:dyDescent="0.25">
      <c r="A35" s="21" t="s">
        <v>85</v>
      </c>
      <c r="B35" s="21" t="s">
        <v>44</v>
      </c>
      <c r="C35" s="21">
        <v>2</v>
      </c>
      <c r="D35" s="21">
        <v>336</v>
      </c>
      <c r="E35" s="21">
        <v>32</v>
      </c>
      <c r="F35" s="21">
        <v>304</v>
      </c>
      <c r="G35" s="22">
        <v>0.25</v>
      </c>
      <c r="H35" s="21">
        <v>180</v>
      </c>
      <c r="I35" s="21" t="s">
        <v>45</v>
      </c>
      <c r="J35" s="21"/>
      <c r="K35" s="21">
        <v>48</v>
      </c>
      <c r="L35" s="21">
        <f t="shared" si="2"/>
        <v>-16</v>
      </c>
      <c r="M35" s="21"/>
      <c r="N35" s="21"/>
      <c r="O35" s="21">
        <v>0</v>
      </c>
      <c r="P35" s="21">
        <f t="shared" si="3"/>
        <v>6.4</v>
      </c>
      <c r="Q35" s="23"/>
      <c r="R35" s="23"/>
      <c r="S35" s="23">
        <f t="shared" si="18"/>
        <v>0</v>
      </c>
      <c r="T35" s="23"/>
      <c r="U35" s="21"/>
      <c r="V35" s="21">
        <f t="shared" si="5"/>
        <v>47.5</v>
      </c>
      <c r="W35" s="21">
        <f t="shared" si="6"/>
        <v>47.5</v>
      </c>
      <c r="X35" s="21">
        <v>4.5999999999999996</v>
      </c>
      <c r="Y35" s="21">
        <v>21.6</v>
      </c>
      <c r="Z35" s="21">
        <v>7.4</v>
      </c>
      <c r="AA35" s="21">
        <v>0</v>
      </c>
      <c r="AB35" s="21">
        <v>0</v>
      </c>
      <c r="AC35" s="21">
        <v>0</v>
      </c>
      <c r="AD35" s="21">
        <v>3</v>
      </c>
      <c r="AE35" s="21">
        <v>18</v>
      </c>
      <c r="AF35" s="21">
        <v>7.6</v>
      </c>
      <c r="AG35" s="21">
        <v>7.4</v>
      </c>
      <c r="AH35" s="21" t="s">
        <v>58</v>
      </c>
      <c r="AI35" s="21">
        <f t="shared" si="19"/>
        <v>0</v>
      </c>
      <c r="AJ35" s="22">
        <v>12</v>
      </c>
      <c r="AK35" s="24">
        <f t="shared" si="20"/>
        <v>0</v>
      </c>
      <c r="AL35" s="21">
        <f t="shared" si="21"/>
        <v>0</v>
      </c>
      <c r="AM35" s="21">
        <v>14</v>
      </c>
      <c r="AN35" s="21">
        <v>70</v>
      </c>
      <c r="AO35" s="24">
        <f t="shared" si="22"/>
        <v>0</v>
      </c>
      <c r="AP35" s="21"/>
      <c r="AQ35" s="21"/>
      <c r="AR35" s="21"/>
      <c r="AS35" s="21"/>
      <c r="AT35" s="21"/>
      <c r="AU35" s="21"/>
      <c r="AV35" s="21"/>
      <c r="AW35" s="21"/>
      <c r="AX35" s="21"/>
      <c r="AY35" s="21"/>
    </row>
    <row r="36" spans="1:51" x14ac:dyDescent="0.25">
      <c r="A36" s="21" t="s">
        <v>86</v>
      </c>
      <c r="B36" s="21" t="s">
        <v>44</v>
      </c>
      <c r="C36" s="21">
        <v>24</v>
      </c>
      <c r="D36" s="21">
        <v>96</v>
      </c>
      <c r="E36" s="21">
        <v>51</v>
      </c>
      <c r="F36" s="21">
        <v>69</v>
      </c>
      <c r="G36" s="22">
        <v>0.7</v>
      </c>
      <c r="H36" s="21">
        <v>180</v>
      </c>
      <c r="I36" s="21" t="s">
        <v>45</v>
      </c>
      <c r="J36" s="21"/>
      <c r="K36" s="21">
        <v>53</v>
      </c>
      <c r="L36" s="21">
        <f t="shared" si="2"/>
        <v>-2</v>
      </c>
      <c r="M36" s="21"/>
      <c r="N36" s="21"/>
      <c r="O36" s="21">
        <v>0</v>
      </c>
      <c r="P36" s="21">
        <f t="shared" si="3"/>
        <v>10.199999999999999</v>
      </c>
      <c r="Q36" s="23">
        <v>73.799999999999983</v>
      </c>
      <c r="R36" s="23">
        <f t="shared" si="23"/>
        <v>73.799999999999983</v>
      </c>
      <c r="S36" s="23">
        <f t="shared" si="18"/>
        <v>96</v>
      </c>
      <c r="T36" s="23"/>
      <c r="U36" s="21"/>
      <c r="V36" s="21">
        <f t="shared" si="5"/>
        <v>16.176470588235293</v>
      </c>
      <c r="W36" s="21">
        <f t="shared" si="6"/>
        <v>6.764705882352942</v>
      </c>
      <c r="X36" s="21">
        <v>9.6</v>
      </c>
      <c r="Y36" s="21">
        <v>11.8</v>
      </c>
      <c r="Z36" s="21">
        <v>8</v>
      </c>
      <c r="AA36" s="21">
        <v>12.8</v>
      </c>
      <c r="AB36" s="21">
        <v>12.2</v>
      </c>
      <c r="AC36" s="21">
        <v>14.6</v>
      </c>
      <c r="AD36" s="21">
        <v>9.1999999999999993</v>
      </c>
      <c r="AE36" s="21">
        <v>7.2</v>
      </c>
      <c r="AF36" s="21">
        <v>3.8</v>
      </c>
      <c r="AG36" s="21">
        <v>8.6</v>
      </c>
      <c r="AH36" s="21"/>
      <c r="AI36" s="21">
        <f t="shared" si="19"/>
        <v>51.659999999999982</v>
      </c>
      <c r="AJ36" s="22">
        <v>8</v>
      </c>
      <c r="AK36" s="24">
        <f t="shared" si="20"/>
        <v>12</v>
      </c>
      <c r="AL36" s="21">
        <f t="shared" si="21"/>
        <v>67.199999999999989</v>
      </c>
      <c r="AM36" s="21">
        <v>12</v>
      </c>
      <c r="AN36" s="21">
        <v>84</v>
      </c>
      <c r="AO36" s="24">
        <f t="shared" si="22"/>
        <v>0.14285714285714285</v>
      </c>
      <c r="AP36" s="21"/>
      <c r="AQ36" s="21"/>
      <c r="AR36" s="21"/>
      <c r="AS36" s="21"/>
      <c r="AT36" s="21"/>
      <c r="AU36" s="21"/>
      <c r="AV36" s="21"/>
      <c r="AW36" s="21"/>
      <c r="AX36" s="21"/>
      <c r="AY36" s="21"/>
    </row>
    <row r="37" spans="1:51" x14ac:dyDescent="0.25">
      <c r="A37" s="21" t="s">
        <v>87</v>
      </c>
      <c r="B37" s="21" t="s">
        <v>44</v>
      </c>
      <c r="C37" s="21">
        <v>20</v>
      </c>
      <c r="D37" s="21">
        <v>96</v>
      </c>
      <c r="E37" s="21">
        <v>32</v>
      </c>
      <c r="F37" s="21">
        <v>84</v>
      </c>
      <c r="G37" s="22">
        <v>0.7</v>
      </c>
      <c r="H37" s="21">
        <v>180</v>
      </c>
      <c r="I37" s="21" t="s">
        <v>45</v>
      </c>
      <c r="J37" s="21"/>
      <c r="K37" s="21">
        <v>34</v>
      </c>
      <c r="L37" s="21">
        <f t="shared" si="2"/>
        <v>-2</v>
      </c>
      <c r="M37" s="21"/>
      <c r="N37" s="21"/>
      <c r="O37" s="21">
        <v>0</v>
      </c>
      <c r="P37" s="21">
        <f t="shared" si="3"/>
        <v>6.4</v>
      </c>
      <c r="Q37" s="23"/>
      <c r="R37" s="23"/>
      <c r="S37" s="23">
        <f t="shared" si="18"/>
        <v>0</v>
      </c>
      <c r="T37" s="23"/>
      <c r="U37" s="21"/>
      <c r="V37" s="21">
        <f t="shared" si="5"/>
        <v>13.125</v>
      </c>
      <c r="W37" s="21">
        <f t="shared" si="6"/>
        <v>13.125</v>
      </c>
      <c r="X37" s="21">
        <v>8</v>
      </c>
      <c r="Y37" s="21">
        <v>6.2</v>
      </c>
      <c r="Z37" s="21">
        <v>1.4</v>
      </c>
      <c r="AA37" s="21">
        <v>6.8</v>
      </c>
      <c r="AB37" s="21">
        <v>10</v>
      </c>
      <c r="AC37" s="21">
        <v>5.2</v>
      </c>
      <c r="AD37" s="21">
        <v>3</v>
      </c>
      <c r="AE37" s="21">
        <v>3.4</v>
      </c>
      <c r="AF37" s="21">
        <v>3.4</v>
      </c>
      <c r="AG37" s="21">
        <v>8.4</v>
      </c>
      <c r="AH37" s="21"/>
      <c r="AI37" s="21">
        <f t="shared" si="19"/>
        <v>0</v>
      </c>
      <c r="AJ37" s="22">
        <v>8</v>
      </c>
      <c r="AK37" s="24">
        <f t="shared" si="20"/>
        <v>0</v>
      </c>
      <c r="AL37" s="21">
        <f t="shared" si="21"/>
        <v>0</v>
      </c>
      <c r="AM37" s="21">
        <v>12</v>
      </c>
      <c r="AN37" s="21">
        <v>84</v>
      </c>
      <c r="AO37" s="24">
        <f t="shared" si="22"/>
        <v>0</v>
      </c>
      <c r="AP37" s="21"/>
      <c r="AQ37" s="21"/>
      <c r="AR37" s="21"/>
      <c r="AS37" s="21"/>
      <c r="AT37" s="21"/>
      <c r="AU37" s="21"/>
      <c r="AV37" s="21"/>
      <c r="AW37" s="21"/>
      <c r="AX37" s="21"/>
      <c r="AY37" s="21"/>
    </row>
    <row r="38" spans="1:51" x14ac:dyDescent="0.25">
      <c r="A38" s="21" t="s">
        <v>88</v>
      </c>
      <c r="B38" s="21" t="s">
        <v>44</v>
      </c>
      <c r="C38" s="21">
        <v>144</v>
      </c>
      <c r="D38" s="21">
        <v>28</v>
      </c>
      <c r="E38" s="21">
        <v>70</v>
      </c>
      <c r="F38" s="21">
        <v>69</v>
      </c>
      <c r="G38" s="22">
        <v>0.7</v>
      </c>
      <c r="H38" s="21">
        <v>180</v>
      </c>
      <c r="I38" s="21" t="s">
        <v>45</v>
      </c>
      <c r="J38" s="21"/>
      <c r="K38" s="21">
        <v>70</v>
      </c>
      <c r="L38" s="21">
        <f t="shared" ref="L38:L69" si="24">E38-K38</f>
        <v>0</v>
      </c>
      <c r="M38" s="21"/>
      <c r="N38" s="21"/>
      <c r="O38" s="21">
        <v>0</v>
      </c>
      <c r="P38" s="21">
        <f t="shared" ref="P38:P73" si="25">E38/5</f>
        <v>14</v>
      </c>
      <c r="Q38" s="23">
        <v>127</v>
      </c>
      <c r="R38" s="23">
        <f t="shared" si="23"/>
        <v>127</v>
      </c>
      <c r="S38" s="23">
        <f t="shared" si="18"/>
        <v>96</v>
      </c>
      <c r="T38" s="23"/>
      <c r="U38" s="21"/>
      <c r="V38" s="21">
        <f t="shared" ref="V38:V73" si="26">(F38+O38+S38)/P38</f>
        <v>11.785714285714286</v>
      </c>
      <c r="W38" s="21">
        <f t="shared" ref="W38:W73" si="27">(F38+O38)/P38</f>
        <v>4.9285714285714288</v>
      </c>
      <c r="X38" s="21">
        <v>8.8000000000000007</v>
      </c>
      <c r="Y38" s="21">
        <v>12</v>
      </c>
      <c r="Z38" s="21">
        <v>7.4</v>
      </c>
      <c r="AA38" s="21">
        <v>16</v>
      </c>
      <c r="AB38" s="21">
        <v>13.4</v>
      </c>
      <c r="AC38" s="21">
        <v>12.2</v>
      </c>
      <c r="AD38" s="21">
        <v>10.4</v>
      </c>
      <c r="AE38" s="21">
        <v>5.4</v>
      </c>
      <c r="AF38" s="21">
        <v>4.5999999999999996</v>
      </c>
      <c r="AG38" s="21">
        <v>10.4</v>
      </c>
      <c r="AH38" s="21"/>
      <c r="AI38" s="21">
        <f t="shared" si="19"/>
        <v>88.899999999999991</v>
      </c>
      <c r="AJ38" s="22">
        <v>8</v>
      </c>
      <c r="AK38" s="24">
        <f t="shared" si="20"/>
        <v>12</v>
      </c>
      <c r="AL38" s="21">
        <f t="shared" si="21"/>
        <v>67.199999999999989</v>
      </c>
      <c r="AM38" s="21">
        <v>12</v>
      </c>
      <c r="AN38" s="21">
        <v>84</v>
      </c>
      <c r="AO38" s="24">
        <f t="shared" si="22"/>
        <v>0.14285714285714285</v>
      </c>
      <c r="AP38" s="21"/>
      <c r="AQ38" s="21"/>
      <c r="AR38" s="21"/>
      <c r="AS38" s="21"/>
      <c r="AT38" s="21"/>
      <c r="AU38" s="21"/>
      <c r="AV38" s="21"/>
      <c r="AW38" s="21"/>
      <c r="AX38" s="21"/>
      <c r="AY38" s="21"/>
    </row>
    <row r="39" spans="1:51" x14ac:dyDescent="0.25">
      <c r="A39" s="21" t="s">
        <v>89</v>
      </c>
      <c r="B39" s="21" t="s">
        <v>44</v>
      </c>
      <c r="C39" s="21">
        <v>271</v>
      </c>
      <c r="D39" s="21">
        <v>28</v>
      </c>
      <c r="E39" s="21">
        <v>166</v>
      </c>
      <c r="F39" s="21">
        <v>102</v>
      </c>
      <c r="G39" s="22">
        <v>0.7</v>
      </c>
      <c r="H39" s="21">
        <v>180</v>
      </c>
      <c r="I39" s="21" t="s">
        <v>45</v>
      </c>
      <c r="J39" s="21"/>
      <c r="K39" s="21">
        <v>158</v>
      </c>
      <c r="L39" s="21">
        <f t="shared" si="24"/>
        <v>8</v>
      </c>
      <c r="M39" s="21"/>
      <c r="N39" s="21"/>
      <c r="O39" s="21">
        <v>240</v>
      </c>
      <c r="P39" s="21">
        <f t="shared" si="25"/>
        <v>33.200000000000003</v>
      </c>
      <c r="Q39" s="23">
        <v>122.80000000000007</v>
      </c>
      <c r="R39" s="23">
        <f t="shared" si="23"/>
        <v>122.80000000000007</v>
      </c>
      <c r="S39" s="23">
        <f t="shared" si="18"/>
        <v>120</v>
      </c>
      <c r="T39" s="23"/>
      <c r="U39" s="21"/>
      <c r="V39" s="21">
        <f t="shared" si="26"/>
        <v>13.915662650602409</v>
      </c>
      <c r="W39" s="21">
        <f t="shared" si="27"/>
        <v>10.301204819277107</v>
      </c>
      <c r="X39" s="21">
        <v>31.4</v>
      </c>
      <c r="Y39" s="21">
        <v>24.6</v>
      </c>
      <c r="Z39" s="21">
        <v>24.2</v>
      </c>
      <c r="AA39" s="21">
        <v>45.4</v>
      </c>
      <c r="AB39" s="21">
        <v>33.6</v>
      </c>
      <c r="AC39" s="21">
        <v>29.8</v>
      </c>
      <c r="AD39" s="21">
        <v>26.2</v>
      </c>
      <c r="AE39" s="21">
        <v>29</v>
      </c>
      <c r="AF39" s="21">
        <v>20.8</v>
      </c>
      <c r="AG39" s="21">
        <v>27</v>
      </c>
      <c r="AH39" s="21"/>
      <c r="AI39" s="21">
        <f t="shared" si="19"/>
        <v>85.960000000000036</v>
      </c>
      <c r="AJ39" s="22">
        <v>10</v>
      </c>
      <c r="AK39" s="24">
        <f t="shared" si="20"/>
        <v>12</v>
      </c>
      <c r="AL39" s="21">
        <f t="shared" si="21"/>
        <v>84</v>
      </c>
      <c r="AM39" s="21">
        <v>12</v>
      </c>
      <c r="AN39" s="21">
        <v>84</v>
      </c>
      <c r="AO39" s="24">
        <f t="shared" si="22"/>
        <v>0.14285714285714285</v>
      </c>
      <c r="AP39" s="21"/>
      <c r="AQ39" s="21"/>
      <c r="AR39" s="21"/>
      <c r="AS39" s="21"/>
      <c r="AT39" s="21"/>
      <c r="AU39" s="21"/>
      <c r="AV39" s="21"/>
      <c r="AW39" s="21"/>
      <c r="AX39" s="21"/>
      <c r="AY39" s="21"/>
    </row>
    <row r="40" spans="1:51" x14ac:dyDescent="0.25">
      <c r="A40" s="11" t="s">
        <v>90</v>
      </c>
      <c r="B40" s="21" t="s">
        <v>44</v>
      </c>
      <c r="C40" s="21"/>
      <c r="D40" s="21"/>
      <c r="E40" s="21"/>
      <c r="F40" s="21"/>
      <c r="G40" s="22">
        <v>0.4</v>
      </c>
      <c r="H40" s="21">
        <v>180</v>
      </c>
      <c r="I40" s="21" t="s">
        <v>45</v>
      </c>
      <c r="J40" s="21"/>
      <c r="K40" s="21">
        <v>32</v>
      </c>
      <c r="L40" s="21">
        <f t="shared" si="24"/>
        <v>-32</v>
      </c>
      <c r="M40" s="21"/>
      <c r="N40" s="21"/>
      <c r="O40" s="11"/>
      <c r="P40" s="21">
        <f t="shared" si="25"/>
        <v>0</v>
      </c>
      <c r="Q40" s="20">
        <v>192</v>
      </c>
      <c r="R40" s="20">
        <v>192</v>
      </c>
      <c r="S40" s="23">
        <f t="shared" si="18"/>
        <v>192</v>
      </c>
      <c r="T40" s="23"/>
      <c r="U40" s="21"/>
      <c r="V40" s="21" t="e">
        <f t="shared" si="26"/>
        <v>#DIV/0!</v>
      </c>
      <c r="W40" s="21" t="e">
        <f t="shared" si="27"/>
        <v>#DIV/0!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9.4</v>
      </c>
      <c r="AE40" s="21">
        <v>15.2</v>
      </c>
      <c r="AF40" s="21">
        <v>1.8</v>
      </c>
      <c r="AG40" s="21">
        <v>1.6</v>
      </c>
      <c r="AH40" s="11" t="s">
        <v>48</v>
      </c>
      <c r="AI40" s="21">
        <f t="shared" si="19"/>
        <v>76.800000000000011</v>
      </c>
      <c r="AJ40" s="22">
        <v>16</v>
      </c>
      <c r="AK40" s="24">
        <f t="shared" si="20"/>
        <v>12</v>
      </c>
      <c r="AL40" s="21">
        <f t="shared" si="21"/>
        <v>76.800000000000011</v>
      </c>
      <c r="AM40" s="21">
        <v>12</v>
      </c>
      <c r="AN40" s="21">
        <v>84</v>
      </c>
      <c r="AO40" s="24">
        <f t="shared" si="22"/>
        <v>0.14285714285714285</v>
      </c>
      <c r="AP40" s="21"/>
      <c r="AQ40" s="21"/>
      <c r="AR40" s="21"/>
      <c r="AS40" s="21"/>
      <c r="AT40" s="21"/>
      <c r="AU40" s="21"/>
      <c r="AV40" s="21"/>
      <c r="AW40" s="21"/>
      <c r="AX40" s="21"/>
      <c r="AY40" s="21"/>
    </row>
    <row r="41" spans="1:51" x14ac:dyDescent="0.25">
      <c r="A41" s="21" t="s">
        <v>91</v>
      </c>
      <c r="B41" s="21" t="s">
        <v>44</v>
      </c>
      <c r="C41" s="21">
        <v>182</v>
      </c>
      <c r="D41" s="21"/>
      <c r="E41" s="21">
        <v>178</v>
      </c>
      <c r="F41" s="21">
        <v>-1</v>
      </c>
      <c r="G41" s="22">
        <v>0.7</v>
      </c>
      <c r="H41" s="21">
        <v>180</v>
      </c>
      <c r="I41" s="21" t="s">
        <v>45</v>
      </c>
      <c r="J41" s="21"/>
      <c r="K41" s="21">
        <v>176</v>
      </c>
      <c r="L41" s="21">
        <f t="shared" si="24"/>
        <v>2</v>
      </c>
      <c r="M41" s="21"/>
      <c r="N41" s="21"/>
      <c r="O41" s="21">
        <v>120</v>
      </c>
      <c r="P41" s="21">
        <f t="shared" si="25"/>
        <v>35.6</v>
      </c>
      <c r="Q41" s="23">
        <v>379.40000000000003</v>
      </c>
      <c r="R41" s="23">
        <f t="shared" si="23"/>
        <v>379.40000000000003</v>
      </c>
      <c r="S41" s="23">
        <f t="shared" si="18"/>
        <v>360</v>
      </c>
      <c r="T41" s="23"/>
      <c r="U41" s="21"/>
      <c r="V41" s="21">
        <f t="shared" si="26"/>
        <v>13.45505617977528</v>
      </c>
      <c r="W41" s="21">
        <f t="shared" si="27"/>
        <v>3.3426966292134832</v>
      </c>
      <c r="X41" s="21">
        <v>18.600000000000001</v>
      </c>
      <c r="Y41" s="21">
        <v>20.399999999999999</v>
      </c>
      <c r="Z41" s="21">
        <v>24</v>
      </c>
      <c r="AA41" s="21">
        <v>22</v>
      </c>
      <c r="AB41" s="21">
        <v>16.600000000000001</v>
      </c>
      <c r="AC41" s="21">
        <v>22</v>
      </c>
      <c r="AD41" s="21">
        <v>10.4</v>
      </c>
      <c r="AE41" s="21">
        <v>16.8</v>
      </c>
      <c r="AF41" s="21">
        <v>11</v>
      </c>
      <c r="AG41" s="21">
        <v>18</v>
      </c>
      <c r="AH41" s="21"/>
      <c r="AI41" s="21">
        <f t="shared" si="19"/>
        <v>265.58</v>
      </c>
      <c r="AJ41" s="22">
        <v>10</v>
      </c>
      <c r="AK41" s="24">
        <f t="shared" si="20"/>
        <v>36</v>
      </c>
      <c r="AL41" s="21">
        <f t="shared" si="21"/>
        <v>251.99999999999997</v>
      </c>
      <c r="AM41" s="21">
        <v>12</v>
      </c>
      <c r="AN41" s="21">
        <v>84</v>
      </c>
      <c r="AO41" s="24">
        <f t="shared" si="22"/>
        <v>0.42857142857142855</v>
      </c>
      <c r="AP41" s="21"/>
      <c r="AQ41" s="21"/>
      <c r="AR41" s="21"/>
      <c r="AS41" s="21"/>
      <c r="AT41" s="21"/>
      <c r="AU41" s="21"/>
      <c r="AV41" s="21"/>
      <c r="AW41" s="21"/>
      <c r="AX41" s="21"/>
      <c r="AY41" s="21"/>
    </row>
    <row r="42" spans="1:51" x14ac:dyDescent="0.25">
      <c r="A42" s="21" t="s">
        <v>92</v>
      </c>
      <c r="B42" s="21" t="s">
        <v>44</v>
      </c>
      <c r="C42" s="21">
        <v>164</v>
      </c>
      <c r="D42" s="21">
        <v>35</v>
      </c>
      <c r="E42" s="21">
        <v>180</v>
      </c>
      <c r="F42" s="21"/>
      <c r="G42" s="22">
        <v>0.7</v>
      </c>
      <c r="H42" s="21">
        <v>180</v>
      </c>
      <c r="I42" s="21" t="s">
        <v>45</v>
      </c>
      <c r="J42" s="21"/>
      <c r="K42" s="21">
        <v>250</v>
      </c>
      <c r="L42" s="21">
        <f t="shared" si="24"/>
        <v>-70</v>
      </c>
      <c r="M42" s="21"/>
      <c r="N42" s="21"/>
      <c r="O42" s="21">
        <v>720</v>
      </c>
      <c r="P42" s="21">
        <f t="shared" si="25"/>
        <v>36</v>
      </c>
      <c r="Q42" s="23"/>
      <c r="R42" s="23"/>
      <c r="S42" s="23">
        <f t="shared" si="18"/>
        <v>0</v>
      </c>
      <c r="T42" s="23"/>
      <c r="U42" s="21"/>
      <c r="V42" s="21">
        <f t="shared" si="26"/>
        <v>20</v>
      </c>
      <c r="W42" s="21">
        <f t="shared" si="27"/>
        <v>20</v>
      </c>
      <c r="X42" s="21">
        <v>57.2</v>
      </c>
      <c r="Y42" s="21">
        <v>33.799999999999997</v>
      </c>
      <c r="Z42" s="21">
        <v>46.4</v>
      </c>
      <c r="AA42" s="21">
        <v>54.2</v>
      </c>
      <c r="AB42" s="21">
        <v>57.2</v>
      </c>
      <c r="AC42" s="21">
        <v>55</v>
      </c>
      <c r="AD42" s="21">
        <v>45.6</v>
      </c>
      <c r="AE42" s="21">
        <v>46.4</v>
      </c>
      <c r="AF42" s="21">
        <v>38.799999999999997</v>
      </c>
      <c r="AG42" s="21">
        <v>31.2</v>
      </c>
      <c r="AH42" s="21"/>
      <c r="AI42" s="21">
        <f t="shared" si="19"/>
        <v>0</v>
      </c>
      <c r="AJ42" s="22">
        <v>10</v>
      </c>
      <c r="AK42" s="24">
        <f t="shared" si="20"/>
        <v>0</v>
      </c>
      <c r="AL42" s="21">
        <f t="shared" si="21"/>
        <v>0</v>
      </c>
      <c r="AM42" s="21">
        <v>12</v>
      </c>
      <c r="AN42" s="21">
        <v>84</v>
      </c>
      <c r="AO42" s="24">
        <f t="shared" si="22"/>
        <v>0</v>
      </c>
      <c r="AP42" s="21"/>
      <c r="AQ42" s="21"/>
      <c r="AR42" s="21"/>
      <c r="AS42" s="21"/>
      <c r="AT42" s="21"/>
      <c r="AU42" s="21"/>
      <c r="AV42" s="21"/>
      <c r="AW42" s="21"/>
      <c r="AX42" s="21"/>
      <c r="AY42" s="21"/>
    </row>
    <row r="43" spans="1:51" x14ac:dyDescent="0.25">
      <c r="A43" s="16" t="s">
        <v>93</v>
      </c>
      <c r="B43" s="16" t="s">
        <v>44</v>
      </c>
      <c r="C43" s="16"/>
      <c r="D43" s="16"/>
      <c r="E43" s="16"/>
      <c r="F43" s="16"/>
      <c r="G43" s="17">
        <v>0</v>
      </c>
      <c r="H43" s="16">
        <v>180</v>
      </c>
      <c r="I43" s="16" t="s">
        <v>45</v>
      </c>
      <c r="J43" s="16"/>
      <c r="K43" s="16">
        <v>20</v>
      </c>
      <c r="L43" s="16">
        <f t="shared" si="24"/>
        <v>-20</v>
      </c>
      <c r="M43" s="16"/>
      <c r="N43" s="16"/>
      <c r="O43" s="16"/>
      <c r="P43" s="16">
        <f t="shared" si="25"/>
        <v>0</v>
      </c>
      <c r="Q43" s="18"/>
      <c r="R43" s="18"/>
      <c r="S43" s="18"/>
      <c r="T43" s="18"/>
      <c r="U43" s="16"/>
      <c r="V43" s="16" t="e">
        <f t="shared" si="26"/>
        <v>#DIV/0!</v>
      </c>
      <c r="W43" s="16" t="e">
        <f t="shared" si="27"/>
        <v>#DIV/0!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 t="s">
        <v>94</v>
      </c>
      <c r="AI43" s="16"/>
      <c r="AJ43" s="17">
        <v>16</v>
      </c>
      <c r="AK43" s="19"/>
      <c r="AL43" s="16"/>
      <c r="AM43" s="16">
        <v>12</v>
      </c>
      <c r="AN43" s="16">
        <v>84</v>
      </c>
      <c r="AO43" s="19"/>
      <c r="AP43" s="21"/>
      <c r="AQ43" s="21"/>
      <c r="AR43" s="21"/>
      <c r="AS43" s="21"/>
      <c r="AT43" s="21"/>
      <c r="AU43" s="21"/>
      <c r="AV43" s="21"/>
      <c r="AW43" s="21"/>
      <c r="AX43" s="21"/>
      <c r="AY43" s="21"/>
    </row>
    <row r="44" spans="1:51" x14ac:dyDescent="0.25">
      <c r="A44" s="21" t="s">
        <v>95</v>
      </c>
      <c r="B44" s="21" t="s">
        <v>44</v>
      </c>
      <c r="C44" s="21">
        <v>20</v>
      </c>
      <c r="D44" s="21">
        <v>120</v>
      </c>
      <c r="E44" s="21">
        <v>62</v>
      </c>
      <c r="F44" s="21">
        <v>77</v>
      </c>
      <c r="G44" s="22">
        <v>0.7</v>
      </c>
      <c r="H44" s="21">
        <v>180</v>
      </c>
      <c r="I44" s="21" t="s">
        <v>45</v>
      </c>
      <c r="J44" s="21"/>
      <c r="K44" s="21">
        <v>65</v>
      </c>
      <c r="L44" s="21">
        <f t="shared" si="24"/>
        <v>-3</v>
      </c>
      <c r="M44" s="21"/>
      <c r="N44" s="21"/>
      <c r="O44" s="21">
        <v>0</v>
      </c>
      <c r="P44" s="21">
        <f t="shared" si="25"/>
        <v>12.4</v>
      </c>
      <c r="Q44" s="23">
        <v>96.6</v>
      </c>
      <c r="R44" s="23">
        <f t="shared" ref="R44:R48" si="28">14*P44-O44-F44</f>
        <v>96.6</v>
      </c>
      <c r="S44" s="23">
        <f t="shared" ref="S44:S53" si="29">AJ44*AK44</f>
        <v>120</v>
      </c>
      <c r="T44" s="23"/>
      <c r="U44" s="21"/>
      <c r="V44" s="21">
        <f t="shared" si="26"/>
        <v>15.887096774193548</v>
      </c>
      <c r="W44" s="21">
        <f t="shared" si="27"/>
        <v>6.209677419354839</v>
      </c>
      <c r="X44" s="21">
        <v>9.4</v>
      </c>
      <c r="Y44" s="21">
        <v>13.8</v>
      </c>
      <c r="Z44" s="21">
        <v>5</v>
      </c>
      <c r="AA44" s="21">
        <v>11.2</v>
      </c>
      <c r="AB44" s="21">
        <v>11.2</v>
      </c>
      <c r="AC44" s="21">
        <v>8.1999999999999993</v>
      </c>
      <c r="AD44" s="21">
        <v>9.8000000000000007</v>
      </c>
      <c r="AE44" s="21">
        <v>16.8</v>
      </c>
      <c r="AF44" s="21">
        <v>20</v>
      </c>
      <c r="AG44" s="21">
        <v>12.6</v>
      </c>
      <c r="AH44" s="21"/>
      <c r="AI44" s="21">
        <f t="shared" ref="AI44:AI53" si="30">G44*R44</f>
        <v>67.61999999999999</v>
      </c>
      <c r="AJ44" s="22">
        <v>10</v>
      </c>
      <c r="AK44" s="24">
        <f t="shared" ref="AK44:AK53" si="31">MROUND(R44, AJ44*AM44)/AJ44</f>
        <v>12</v>
      </c>
      <c r="AL44" s="21">
        <f t="shared" ref="AL44:AL53" si="32">AK44*AJ44*G44</f>
        <v>84</v>
      </c>
      <c r="AM44" s="21">
        <v>12</v>
      </c>
      <c r="AN44" s="21">
        <v>84</v>
      </c>
      <c r="AO44" s="24">
        <f t="shared" ref="AO44:AO53" si="33">AK44/AN44</f>
        <v>0.14285714285714285</v>
      </c>
      <c r="AP44" s="21"/>
      <c r="AQ44" s="21"/>
      <c r="AR44" s="21"/>
      <c r="AS44" s="21"/>
      <c r="AT44" s="21"/>
      <c r="AU44" s="21"/>
      <c r="AV44" s="21"/>
      <c r="AW44" s="21"/>
      <c r="AX44" s="21"/>
      <c r="AY44" s="21"/>
    </row>
    <row r="45" spans="1:51" x14ac:dyDescent="0.25">
      <c r="A45" s="21" t="s">
        <v>96</v>
      </c>
      <c r="B45" s="21" t="s">
        <v>47</v>
      </c>
      <c r="C45" s="21">
        <v>140</v>
      </c>
      <c r="D45" s="21">
        <v>495</v>
      </c>
      <c r="E45" s="21">
        <v>390</v>
      </c>
      <c r="F45" s="21">
        <v>240</v>
      </c>
      <c r="G45" s="22">
        <v>1</v>
      </c>
      <c r="H45" s="21">
        <v>180</v>
      </c>
      <c r="I45" s="21" t="s">
        <v>45</v>
      </c>
      <c r="J45" s="21"/>
      <c r="K45" s="21">
        <v>412</v>
      </c>
      <c r="L45" s="21">
        <f t="shared" si="24"/>
        <v>-22</v>
      </c>
      <c r="M45" s="21"/>
      <c r="N45" s="21"/>
      <c r="O45" s="21">
        <v>720</v>
      </c>
      <c r="P45" s="21">
        <f t="shared" si="25"/>
        <v>78</v>
      </c>
      <c r="Q45" s="23">
        <v>132</v>
      </c>
      <c r="R45" s="32">
        <f>14*P45-O45-F45+$R$1*P45</f>
        <v>264.60000000000002</v>
      </c>
      <c r="S45" s="23">
        <f t="shared" si="29"/>
        <v>240</v>
      </c>
      <c r="T45" s="23"/>
      <c r="U45" s="21"/>
      <c r="V45" s="21">
        <f t="shared" si="26"/>
        <v>15.384615384615385</v>
      </c>
      <c r="W45" s="21">
        <f t="shared" si="27"/>
        <v>12.307692307692308</v>
      </c>
      <c r="X45" s="21">
        <v>86</v>
      </c>
      <c r="Y45" s="21">
        <v>77</v>
      </c>
      <c r="Z45" s="21">
        <v>68</v>
      </c>
      <c r="AA45" s="21">
        <v>90</v>
      </c>
      <c r="AB45" s="21">
        <v>95</v>
      </c>
      <c r="AC45" s="21">
        <v>67</v>
      </c>
      <c r="AD45" s="21">
        <v>81</v>
      </c>
      <c r="AE45" s="21">
        <v>88.49</v>
      </c>
      <c r="AF45" s="21">
        <v>83</v>
      </c>
      <c r="AG45" s="21">
        <v>77</v>
      </c>
      <c r="AH45" s="21"/>
      <c r="AI45" s="21">
        <f t="shared" si="30"/>
        <v>264.60000000000002</v>
      </c>
      <c r="AJ45" s="22">
        <v>5</v>
      </c>
      <c r="AK45" s="24">
        <f t="shared" si="31"/>
        <v>48</v>
      </c>
      <c r="AL45" s="21">
        <f t="shared" si="32"/>
        <v>240</v>
      </c>
      <c r="AM45" s="21">
        <v>12</v>
      </c>
      <c r="AN45" s="21">
        <v>144</v>
      </c>
      <c r="AO45" s="24">
        <f t="shared" si="33"/>
        <v>0.33333333333333331</v>
      </c>
      <c r="AP45" s="21"/>
      <c r="AQ45" s="21"/>
      <c r="AR45" s="21"/>
      <c r="AS45" s="21"/>
      <c r="AT45" s="21"/>
      <c r="AU45" s="21"/>
      <c r="AV45" s="21"/>
      <c r="AW45" s="21"/>
      <c r="AX45" s="21"/>
      <c r="AY45" s="21"/>
    </row>
    <row r="46" spans="1:51" x14ac:dyDescent="0.25">
      <c r="A46" s="21" t="s">
        <v>97</v>
      </c>
      <c r="B46" s="21" t="s">
        <v>44</v>
      </c>
      <c r="C46" s="21">
        <v>223</v>
      </c>
      <c r="D46" s="21">
        <v>30</v>
      </c>
      <c r="E46" s="21">
        <v>163</v>
      </c>
      <c r="F46" s="21">
        <v>90</v>
      </c>
      <c r="G46" s="22">
        <v>0.4</v>
      </c>
      <c r="H46" s="21">
        <v>180</v>
      </c>
      <c r="I46" s="21" t="s">
        <v>45</v>
      </c>
      <c r="J46" s="21"/>
      <c r="K46" s="21">
        <v>163</v>
      </c>
      <c r="L46" s="21">
        <f t="shared" si="24"/>
        <v>0</v>
      </c>
      <c r="M46" s="21"/>
      <c r="N46" s="21"/>
      <c r="O46" s="21">
        <v>384</v>
      </c>
      <c r="P46" s="21">
        <f t="shared" si="25"/>
        <v>32.6</v>
      </c>
      <c r="Q46" s="23"/>
      <c r="R46" s="23"/>
      <c r="S46" s="23">
        <f t="shared" si="29"/>
        <v>0</v>
      </c>
      <c r="T46" s="23"/>
      <c r="U46" s="21"/>
      <c r="V46" s="21">
        <f t="shared" si="26"/>
        <v>14.539877300613496</v>
      </c>
      <c r="W46" s="21">
        <f t="shared" si="27"/>
        <v>14.539877300613496</v>
      </c>
      <c r="X46" s="21">
        <v>35.200000000000003</v>
      </c>
      <c r="Y46" s="21">
        <v>26.4</v>
      </c>
      <c r="Z46" s="21">
        <v>13.4</v>
      </c>
      <c r="AA46" s="21">
        <v>17.399999999999999</v>
      </c>
      <c r="AB46" s="21">
        <v>45.6</v>
      </c>
      <c r="AC46" s="21">
        <v>20.2</v>
      </c>
      <c r="AD46" s="21">
        <v>44.6</v>
      </c>
      <c r="AE46" s="21">
        <v>27.4</v>
      </c>
      <c r="AF46" s="21">
        <v>17.399999999999999</v>
      </c>
      <c r="AG46" s="21">
        <v>23.6</v>
      </c>
      <c r="AH46" s="21"/>
      <c r="AI46" s="21">
        <f t="shared" si="30"/>
        <v>0</v>
      </c>
      <c r="AJ46" s="22">
        <v>16</v>
      </c>
      <c r="AK46" s="24">
        <f t="shared" si="31"/>
        <v>0</v>
      </c>
      <c r="AL46" s="21">
        <f t="shared" si="32"/>
        <v>0</v>
      </c>
      <c r="AM46" s="21">
        <v>12</v>
      </c>
      <c r="AN46" s="21">
        <v>84</v>
      </c>
      <c r="AO46" s="24">
        <f t="shared" si="33"/>
        <v>0</v>
      </c>
      <c r="AP46" s="21"/>
      <c r="AQ46" s="21"/>
      <c r="AR46" s="21"/>
      <c r="AS46" s="21"/>
      <c r="AT46" s="21"/>
      <c r="AU46" s="21"/>
      <c r="AV46" s="21"/>
      <c r="AW46" s="21"/>
      <c r="AX46" s="21"/>
      <c r="AY46" s="21"/>
    </row>
    <row r="47" spans="1:51" x14ac:dyDescent="0.25">
      <c r="A47" s="21" t="s">
        <v>98</v>
      </c>
      <c r="B47" s="21" t="s">
        <v>44</v>
      </c>
      <c r="C47" s="21">
        <v>808</v>
      </c>
      <c r="D47" s="21">
        <v>1607</v>
      </c>
      <c r="E47" s="21">
        <v>743</v>
      </c>
      <c r="F47" s="21">
        <v>1043</v>
      </c>
      <c r="G47" s="22">
        <v>0.7</v>
      </c>
      <c r="H47" s="21">
        <v>180</v>
      </c>
      <c r="I47" s="21" t="s">
        <v>45</v>
      </c>
      <c r="J47" s="21"/>
      <c r="K47" s="21">
        <v>743</v>
      </c>
      <c r="L47" s="21">
        <f t="shared" si="24"/>
        <v>0</v>
      </c>
      <c r="M47" s="21"/>
      <c r="N47" s="21"/>
      <c r="O47" s="21">
        <v>0</v>
      </c>
      <c r="P47" s="21">
        <f t="shared" si="25"/>
        <v>148.6</v>
      </c>
      <c r="Q47" s="23">
        <v>1037.4000000000001</v>
      </c>
      <c r="R47" s="32">
        <f>14*P47-O47-F47+$R$1*P47</f>
        <v>1290.02</v>
      </c>
      <c r="S47" s="23">
        <f t="shared" si="29"/>
        <v>1320</v>
      </c>
      <c r="T47" s="23"/>
      <c r="U47" s="21"/>
      <c r="V47" s="21">
        <f t="shared" si="26"/>
        <v>15.901749663526246</v>
      </c>
      <c r="W47" s="21">
        <f t="shared" si="27"/>
        <v>7.0188425302826385</v>
      </c>
      <c r="X47" s="21">
        <v>109.2</v>
      </c>
      <c r="Y47" s="21">
        <v>108.6</v>
      </c>
      <c r="Z47" s="21">
        <v>78</v>
      </c>
      <c r="AA47" s="21">
        <v>85</v>
      </c>
      <c r="AB47" s="21">
        <v>96</v>
      </c>
      <c r="AC47" s="21">
        <v>87.4</v>
      </c>
      <c r="AD47" s="21">
        <v>83.2</v>
      </c>
      <c r="AE47" s="21">
        <v>83.2</v>
      </c>
      <c r="AF47" s="21">
        <v>62</v>
      </c>
      <c r="AG47" s="21">
        <v>56</v>
      </c>
      <c r="AH47" s="21" t="s">
        <v>99</v>
      </c>
      <c r="AI47" s="21">
        <f t="shared" si="30"/>
        <v>903.0139999999999</v>
      </c>
      <c r="AJ47" s="22">
        <v>10</v>
      </c>
      <c r="AK47" s="24">
        <f t="shared" si="31"/>
        <v>132</v>
      </c>
      <c r="AL47" s="21">
        <f t="shared" si="32"/>
        <v>923.99999999999989</v>
      </c>
      <c r="AM47" s="21">
        <v>12</v>
      </c>
      <c r="AN47" s="21">
        <v>84</v>
      </c>
      <c r="AO47" s="24">
        <f t="shared" si="33"/>
        <v>1.5714285714285714</v>
      </c>
      <c r="AP47" s="21"/>
      <c r="AQ47" s="21"/>
      <c r="AR47" s="21"/>
      <c r="AS47" s="21"/>
      <c r="AT47" s="21"/>
      <c r="AU47" s="21"/>
      <c r="AV47" s="21"/>
      <c r="AW47" s="21"/>
      <c r="AX47" s="21"/>
      <c r="AY47" s="21"/>
    </row>
    <row r="48" spans="1:51" x14ac:dyDescent="0.25">
      <c r="A48" s="21" t="s">
        <v>100</v>
      </c>
      <c r="B48" s="21" t="s">
        <v>44</v>
      </c>
      <c r="C48" s="21">
        <v>149</v>
      </c>
      <c r="D48" s="21">
        <v>214</v>
      </c>
      <c r="E48" s="21">
        <v>185</v>
      </c>
      <c r="F48" s="21">
        <v>178</v>
      </c>
      <c r="G48" s="22">
        <v>0.4</v>
      </c>
      <c r="H48" s="21">
        <v>180</v>
      </c>
      <c r="I48" s="21" t="s">
        <v>45</v>
      </c>
      <c r="J48" s="21"/>
      <c r="K48" s="21">
        <v>186</v>
      </c>
      <c r="L48" s="21">
        <f t="shared" si="24"/>
        <v>-1</v>
      </c>
      <c r="M48" s="21"/>
      <c r="N48" s="21"/>
      <c r="O48" s="21">
        <v>192</v>
      </c>
      <c r="P48" s="21">
        <f t="shared" si="25"/>
        <v>37</v>
      </c>
      <c r="Q48" s="23">
        <v>148</v>
      </c>
      <c r="R48" s="23">
        <f t="shared" si="28"/>
        <v>148</v>
      </c>
      <c r="S48" s="23">
        <f t="shared" si="29"/>
        <v>192</v>
      </c>
      <c r="T48" s="23"/>
      <c r="U48" s="21"/>
      <c r="V48" s="21">
        <f t="shared" si="26"/>
        <v>15.189189189189189</v>
      </c>
      <c r="W48" s="21">
        <f t="shared" si="27"/>
        <v>10</v>
      </c>
      <c r="X48" s="21">
        <v>31.4</v>
      </c>
      <c r="Y48" s="21">
        <v>39.6</v>
      </c>
      <c r="Z48" s="21">
        <v>23.6</v>
      </c>
      <c r="AA48" s="21">
        <v>25.2</v>
      </c>
      <c r="AB48" s="21">
        <v>40</v>
      </c>
      <c r="AC48" s="21">
        <v>31.4</v>
      </c>
      <c r="AD48" s="21">
        <v>44.6</v>
      </c>
      <c r="AE48" s="21">
        <v>20.6</v>
      </c>
      <c r="AF48" s="21">
        <v>23.2</v>
      </c>
      <c r="AG48" s="21">
        <v>20.6</v>
      </c>
      <c r="AH48" s="21"/>
      <c r="AI48" s="21">
        <f t="shared" si="30"/>
        <v>59.2</v>
      </c>
      <c r="AJ48" s="22">
        <v>16</v>
      </c>
      <c r="AK48" s="24">
        <f t="shared" si="31"/>
        <v>12</v>
      </c>
      <c r="AL48" s="21">
        <f t="shared" si="32"/>
        <v>76.800000000000011</v>
      </c>
      <c r="AM48" s="21">
        <v>12</v>
      </c>
      <c r="AN48" s="21">
        <v>84</v>
      </c>
      <c r="AO48" s="24">
        <f t="shared" si="33"/>
        <v>0.14285714285714285</v>
      </c>
      <c r="AP48" s="21"/>
      <c r="AQ48" s="21"/>
      <c r="AR48" s="21"/>
      <c r="AS48" s="21"/>
      <c r="AT48" s="21"/>
      <c r="AU48" s="21"/>
      <c r="AV48" s="21"/>
      <c r="AW48" s="21"/>
      <c r="AX48" s="21"/>
      <c r="AY48" s="21"/>
    </row>
    <row r="49" spans="1:51" x14ac:dyDescent="0.25">
      <c r="A49" s="21" t="s">
        <v>101</v>
      </c>
      <c r="B49" s="21" t="s">
        <v>44</v>
      </c>
      <c r="C49" s="21">
        <v>414</v>
      </c>
      <c r="D49" s="21">
        <v>5</v>
      </c>
      <c r="E49" s="21">
        <v>408</v>
      </c>
      <c r="F49" s="21"/>
      <c r="G49" s="22">
        <v>0.7</v>
      </c>
      <c r="H49" s="21">
        <v>180</v>
      </c>
      <c r="I49" s="21" t="s">
        <v>45</v>
      </c>
      <c r="J49" s="21"/>
      <c r="K49" s="21">
        <v>766</v>
      </c>
      <c r="L49" s="21">
        <f t="shared" si="24"/>
        <v>-358</v>
      </c>
      <c r="M49" s="21"/>
      <c r="N49" s="21"/>
      <c r="O49" s="21">
        <v>840</v>
      </c>
      <c r="P49" s="21">
        <f t="shared" si="25"/>
        <v>81.599999999999994</v>
      </c>
      <c r="Q49" s="23">
        <v>302.39999999999986</v>
      </c>
      <c r="R49" s="32">
        <f t="shared" ref="R49:R50" si="34">14*P49-O49-F49+$R$1*P49</f>
        <v>441.11999999999989</v>
      </c>
      <c r="S49" s="23">
        <f t="shared" si="29"/>
        <v>480</v>
      </c>
      <c r="T49" s="23"/>
      <c r="U49" s="21"/>
      <c r="V49" s="21">
        <f t="shared" si="26"/>
        <v>16.176470588235293</v>
      </c>
      <c r="W49" s="21">
        <f t="shared" si="27"/>
        <v>10.294117647058824</v>
      </c>
      <c r="X49" s="21">
        <v>85.2</v>
      </c>
      <c r="Y49" s="21">
        <v>97.6</v>
      </c>
      <c r="Z49" s="21">
        <v>155.4</v>
      </c>
      <c r="AA49" s="21">
        <v>181.6</v>
      </c>
      <c r="AB49" s="21">
        <v>146.4</v>
      </c>
      <c r="AC49" s="21">
        <v>166.4</v>
      </c>
      <c r="AD49" s="21">
        <v>152.80000000000001</v>
      </c>
      <c r="AE49" s="21">
        <v>161.4</v>
      </c>
      <c r="AF49" s="21">
        <v>122.4</v>
      </c>
      <c r="AG49" s="21">
        <v>124.8</v>
      </c>
      <c r="AH49" s="21" t="s">
        <v>58</v>
      </c>
      <c r="AI49" s="21">
        <f t="shared" si="30"/>
        <v>308.78399999999988</v>
      </c>
      <c r="AJ49" s="22">
        <v>10</v>
      </c>
      <c r="AK49" s="24">
        <f t="shared" si="31"/>
        <v>48</v>
      </c>
      <c r="AL49" s="21">
        <f t="shared" si="32"/>
        <v>336</v>
      </c>
      <c r="AM49" s="21">
        <v>12</v>
      </c>
      <c r="AN49" s="21">
        <v>84</v>
      </c>
      <c r="AO49" s="24">
        <f t="shared" si="33"/>
        <v>0.5714285714285714</v>
      </c>
      <c r="AP49" s="21"/>
      <c r="AQ49" s="21"/>
      <c r="AR49" s="21"/>
      <c r="AS49" s="21"/>
      <c r="AT49" s="21"/>
      <c r="AU49" s="21"/>
      <c r="AV49" s="21"/>
      <c r="AW49" s="21"/>
      <c r="AX49" s="21"/>
      <c r="AY49" s="21"/>
    </row>
    <row r="50" spans="1:51" x14ac:dyDescent="0.25">
      <c r="A50" s="21" t="s">
        <v>102</v>
      </c>
      <c r="B50" s="21" t="s">
        <v>44</v>
      </c>
      <c r="C50" s="21">
        <v>519</v>
      </c>
      <c r="D50" s="21">
        <v>13</v>
      </c>
      <c r="E50" s="21">
        <v>348</v>
      </c>
      <c r="F50" s="21">
        <v>161</v>
      </c>
      <c r="G50" s="22">
        <v>0.7</v>
      </c>
      <c r="H50" s="21">
        <v>180</v>
      </c>
      <c r="I50" s="21" t="s">
        <v>45</v>
      </c>
      <c r="J50" s="21"/>
      <c r="K50" s="21">
        <v>354</v>
      </c>
      <c r="L50" s="21">
        <f t="shared" si="24"/>
        <v>-6</v>
      </c>
      <c r="M50" s="21"/>
      <c r="N50" s="21"/>
      <c r="O50" s="21">
        <v>480</v>
      </c>
      <c r="P50" s="21">
        <f t="shared" si="25"/>
        <v>69.599999999999994</v>
      </c>
      <c r="Q50" s="23">
        <v>333.39999999999986</v>
      </c>
      <c r="R50" s="32">
        <f t="shared" si="34"/>
        <v>451.71999999999986</v>
      </c>
      <c r="S50" s="23">
        <f t="shared" si="29"/>
        <v>480</v>
      </c>
      <c r="T50" s="23"/>
      <c r="U50" s="21"/>
      <c r="V50" s="21">
        <f t="shared" si="26"/>
        <v>16.106321839080461</v>
      </c>
      <c r="W50" s="21">
        <f t="shared" si="27"/>
        <v>9.2097701149425291</v>
      </c>
      <c r="X50" s="21">
        <v>68.400000000000006</v>
      </c>
      <c r="Y50" s="21">
        <v>47.6</v>
      </c>
      <c r="Z50" s="21">
        <v>73.599999999999994</v>
      </c>
      <c r="AA50" s="21">
        <v>61.6</v>
      </c>
      <c r="AB50" s="21">
        <v>62.4</v>
      </c>
      <c r="AC50" s="21">
        <v>74.8</v>
      </c>
      <c r="AD50" s="21">
        <v>57.2</v>
      </c>
      <c r="AE50" s="21">
        <v>55</v>
      </c>
      <c r="AF50" s="21">
        <v>43.4</v>
      </c>
      <c r="AG50" s="21">
        <v>46.2</v>
      </c>
      <c r="AH50" s="21"/>
      <c r="AI50" s="21">
        <f t="shared" si="30"/>
        <v>316.20399999999989</v>
      </c>
      <c r="AJ50" s="22">
        <v>10</v>
      </c>
      <c r="AK50" s="24">
        <f t="shared" si="31"/>
        <v>48</v>
      </c>
      <c r="AL50" s="21">
        <f t="shared" si="32"/>
        <v>336</v>
      </c>
      <c r="AM50" s="21">
        <v>12</v>
      </c>
      <c r="AN50" s="21">
        <v>84</v>
      </c>
      <c r="AO50" s="24">
        <f t="shared" si="33"/>
        <v>0.5714285714285714</v>
      </c>
      <c r="AP50" s="21"/>
      <c r="AQ50" s="21"/>
      <c r="AR50" s="21"/>
      <c r="AS50" s="21"/>
      <c r="AT50" s="21"/>
      <c r="AU50" s="21"/>
      <c r="AV50" s="21"/>
      <c r="AW50" s="21"/>
      <c r="AX50" s="21"/>
      <c r="AY50" s="21"/>
    </row>
    <row r="51" spans="1:51" x14ac:dyDescent="0.25">
      <c r="A51" s="21" t="s">
        <v>103</v>
      </c>
      <c r="B51" s="21" t="s">
        <v>44</v>
      </c>
      <c r="C51" s="21">
        <v>137</v>
      </c>
      <c r="D51" s="21">
        <v>7</v>
      </c>
      <c r="E51" s="21">
        <v>42</v>
      </c>
      <c r="F51" s="21">
        <v>95</v>
      </c>
      <c r="G51" s="22">
        <v>1</v>
      </c>
      <c r="H51" s="21">
        <v>180</v>
      </c>
      <c r="I51" s="21" t="s">
        <v>70</v>
      </c>
      <c r="J51" s="21"/>
      <c r="K51" s="21">
        <v>38</v>
      </c>
      <c r="L51" s="21">
        <f t="shared" si="24"/>
        <v>4</v>
      </c>
      <c r="M51" s="21"/>
      <c r="N51" s="21"/>
      <c r="O51" s="21">
        <v>0</v>
      </c>
      <c r="P51" s="21">
        <f t="shared" si="25"/>
        <v>8.4</v>
      </c>
      <c r="Q51" s="23">
        <v>39.400000000000006</v>
      </c>
      <c r="R51" s="23">
        <f>16*P51-O51-F51</f>
        <v>39.400000000000006</v>
      </c>
      <c r="S51" s="23">
        <f t="shared" si="29"/>
        <v>72</v>
      </c>
      <c r="T51" s="23"/>
      <c r="U51" s="21"/>
      <c r="V51" s="21">
        <f t="shared" si="26"/>
        <v>19.88095238095238</v>
      </c>
      <c r="W51" s="21">
        <f t="shared" si="27"/>
        <v>11.309523809523808</v>
      </c>
      <c r="X51" s="21">
        <v>7</v>
      </c>
      <c r="Y51" s="21">
        <v>3.6</v>
      </c>
      <c r="Z51" s="21">
        <v>10</v>
      </c>
      <c r="AA51" s="21">
        <v>9.8000000000000007</v>
      </c>
      <c r="AB51" s="21">
        <v>6.4</v>
      </c>
      <c r="AC51" s="21">
        <v>5.2</v>
      </c>
      <c r="AD51" s="21">
        <v>3.4</v>
      </c>
      <c r="AE51" s="21">
        <v>5.8</v>
      </c>
      <c r="AF51" s="21">
        <v>9</v>
      </c>
      <c r="AG51" s="21">
        <v>4.4000000000000004</v>
      </c>
      <c r="AH51" s="21"/>
      <c r="AI51" s="21">
        <f t="shared" si="30"/>
        <v>39.400000000000006</v>
      </c>
      <c r="AJ51" s="22">
        <v>6</v>
      </c>
      <c r="AK51" s="24">
        <f t="shared" si="31"/>
        <v>12</v>
      </c>
      <c r="AL51" s="21">
        <f t="shared" si="32"/>
        <v>72</v>
      </c>
      <c r="AM51" s="21">
        <v>12</v>
      </c>
      <c r="AN51" s="21">
        <v>84</v>
      </c>
      <c r="AO51" s="24">
        <f t="shared" si="33"/>
        <v>0.14285714285714285</v>
      </c>
      <c r="AP51" s="21"/>
      <c r="AQ51" s="21"/>
      <c r="AR51" s="21"/>
      <c r="AS51" s="21"/>
      <c r="AT51" s="21"/>
      <c r="AU51" s="21"/>
      <c r="AV51" s="21"/>
      <c r="AW51" s="21"/>
      <c r="AX51" s="21"/>
      <c r="AY51" s="21"/>
    </row>
    <row r="52" spans="1:51" x14ac:dyDescent="0.25">
      <c r="A52" s="21" t="s">
        <v>105</v>
      </c>
      <c r="B52" s="21" t="s">
        <v>44</v>
      </c>
      <c r="C52" s="21"/>
      <c r="D52" s="21"/>
      <c r="E52" s="21"/>
      <c r="F52" s="21"/>
      <c r="G52" s="22">
        <v>0.7</v>
      </c>
      <c r="H52" s="21">
        <v>180</v>
      </c>
      <c r="I52" s="21" t="s">
        <v>45</v>
      </c>
      <c r="J52" s="21"/>
      <c r="K52" s="21"/>
      <c r="L52" s="21">
        <f t="shared" si="24"/>
        <v>0</v>
      </c>
      <c r="M52" s="21"/>
      <c r="N52" s="21"/>
      <c r="O52" s="21">
        <v>96</v>
      </c>
      <c r="P52" s="21">
        <f t="shared" si="25"/>
        <v>0</v>
      </c>
      <c r="Q52" s="23"/>
      <c r="R52" s="23"/>
      <c r="S52" s="23">
        <f t="shared" si="29"/>
        <v>0</v>
      </c>
      <c r="T52" s="23"/>
      <c r="U52" s="21"/>
      <c r="V52" s="21" t="e">
        <f t="shared" si="26"/>
        <v>#DIV/0!</v>
      </c>
      <c r="W52" s="21" t="e">
        <f t="shared" si="27"/>
        <v>#DIV/0!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 t="s">
        <v>106</v>
      </c>
      <c r="AI52" s="21">
        <f t="shared" si="30"/>
        <v>0</v>
      </c>
      <c r="AJ52" s="22">
        <v>8</v>
      </c>
      <c r="AK52" s="24">
        <f t="shared" si="31"/>
        <v>0</v>
      </c>
      <c r="AL52" s="21">
        <f t="shared" si="32"/>
        <v>0</v>
      </c>
      <c r="AM52" s="21">
        <v>12</v>
      </c>
      <c r="AN52" s="21">
        <v>84</v>
      </c>
      <c r="AO52" s="24">
        <f t="shared" si="33"/>
        <v>0</v>
      </c>
      <c r="AP52" s="21"/>
      <c r="AQ52" s="21"/>
      <c r="AR52" s="21"/>
      <c r="AS52" s="21"/>
      <c r="AT52" s="21"/>
      <c r="AU52" s="21"/>
      <c r="AV52" s="21"/>
      <c r="AW52" s="21"/>
      <c r="AX52" s="21"/>
      <c r="AY52" s="21"/>
    </row>
    <row r="53" spans="1:51" x14ac:dyDescent="0.25">
      <c r="A53" s="21" t="s">
        <v>107</v>
      </c>
      <c r="B53" s="21" t="s">
        <v>44</v>
      </c>
      <c r="C53" s="21">
        <v>132</v>
      </c>
      <c r="D53" s="21"/>
      <c r="E53" s="21">
        <v>24</v>
      </c>
      <c r="F53" s="21">
        <v>108</v>
      </c>
      <c r="G53" s="22">
        <v>0.7</v>
      </c>
      <c r="H53" s="21">
        <v>180</v>
      </c>
      <c r="I53" s="21" t="s">
        <v>45</v>
      </c>
      <c r="J53" s="21"/>
      <c r="K53" s="21">
        <v>24</v>
      </c>
      <c r="L53" s="21">
        <f t="shared" si="24"/>
        <v>0</v>
      </c>
      <c r="M53" s="21"/>
      <c r="N53" s="21"/>
      <c r="O53" s="21">
        <v>0</v>
      </c>
      <c r="P53" s="21">
        <f t="shared" si="25"/>
        <v>4.8</v>
      </c>
      <c r="Q53" s="23"/>
      <c r="R53" s="23"/>
      <c r="S53" s="23">
        <f t="shared" si="29"/>
        <v>0</v>
      </c>
      <c r="T53" s="23"/>
      <c r="U53" s="21"/>
      <c r="V53" s="21">
        <f t="shared" si="26"/>
        <v>22.5</v>
      </c>
      <c r="W53" s="21">
        <f t="shared" si="27"/>
        <v>22.5</v>
      </c>
      <c r="X53" s="21">
        <v>5.2</v>
      </c>
      <c r="Y53" s="21">
        <v>9.1999999999999993</v>
      </c>
      <c r="Z53" s="21">
        <v>4.2</v>
      </c>
      <c r="AA53" s="21">
        <v>13</v>
      </c>
      <c r="AB53" s="21">
        <v>5.6</v>
      </c>
      <c r="AC53" s="21">
        <v>6.6</v>
      </c>
      <c r="AD53" s="21">
        <v>3.2</v>
      </c>
      <c r="AE53" s="21">
        <v>4.8</v>
      </c>
      <c r="AF53" s="21">
        <v>0.6</v>
      </c>
      <c r="AG53" s="21">
        <v>1</v>
      </c>
      <c r="AH53" s="27" t="s">
        <v>108</v>
      </c>
      <c r="AI53" s="21">
        <f t="shared" si="30"/>
        <v>0</v>
      </c>
      <c r="AJ53" s="22">
        <v>8</v>
      </c>
      <c r="AK53" s="24">
        <f t="shared" si="31"/>
        <v>0</v>
      </c>
      <c r="AL53" s="21">
        <f t="shared" si="32"/>
        <v>0</v>
      </c>
      <c r="AM53" s="21">
        <v>12</v>
      </c>
      <c r="AN53" s="21">
        <v>84</v>
      </c>
      <c r="AO53" s="24">
        <f t="shared" si="33"/>
        <v>0</v>
      </c>
      <c r="AP53" s="21"/>
      <c r="AQ53" s="21"/>
      <c r="AR53" s="21"/>
      <c r="AS53" s="21"/>
      <c r="AT53" s="21"/>
      <c r="AU53" s="21"/>
      <c r="AV53" s="21"/>
      <c r="AW53" s="21"/>
      <c r="AX53" s="21"/>
      <c r="AY53" s="21"/>
    </row>
    <row r="54" spans="1:51" x14ac:dyDescent="0.25">
      <c r="A54" s="16" t="s">
        <v>109</v>
      </c>
      <c r="B54" s="16" t="s">
        <v>44</v>
      </c>
      <c r="C54" s="16"/>
      <c r="D54" s="16"/>
      <c r="E54" s="16"/>
      <c r="F54" s="16"/>
      <c r="G54" s="17">
        <v>0</v>
      </c>
      <c r="H54" s="16">
        <v>180</v>
      </c>
      <c r="I54" s="16" t="s">
        <v>45</v>
      </c>
      <c r="J54" s="16"/>
      <c r="K54" s="16"/>
      <c r="L54" s="16">
        <f t="shared" si="24"/>
        <v>0</v>
      </c>
      <c r="M54" s="16"/>
      <c r="N54" s="16"/>
      <c r="O54" s="16"/>
      <c r="P54" s="16">
        <f t="shared" si="25"/>
        <v>0</v>
      </c>
      <c r="Q54" s="18"/>
      <c r="R54" s="18"/>
      <c r="S54" s="18"/>
      <c r="T54" s="18"/>
      <c r="U54" s="16"/>
      <c r="V54" s="16" t="e">
        <f t="shared" si="26"/>
        <v>#DIV/0!</v>
      </c>
      <c r="W54" s="16" t="e">
        <f t="shared" si="27"/>
        <v>#DIV/0!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 t="s">
        <v>110</v>
      </c>
      <c r="AI54" s="16"/>
      <c r="AJ54" s="17">
        <v>8</v>
      </c>
      <c r="AK54" s="19"/>
      <c r="AL54" s="16"/>
      <c r="AM54" s="16">
        <v>12</v>
      </c>
      <c r="AN54" s="16">
        <v>84</v>
      </c>
      <c r="AO54" s="19"/>
      <c r="AP54" s="21"/>
      <c r="AQ54" s="21"/>
      <c r="AR54" s="21"/>
      <c r="AS54" s="21"/>
      <c r="AT54" s="21"/>
      <c r="AU54" s="21"/>
      <c r="AV54" s="21"/>
      <c r="AW54" s="21"/>
      <c r="AX54" s="21"/>
      <c r="AY54" s="21"/>
    </row>
    <row r="55" spans="1:51" x14ac:dyDescent="0.25">
      <c r="A55" s="21" t="s">
        <v>111</v>
      </c>
      <c r="B55" s="21" t="s">
        <v>44</v>
      </c>
      <c r="C55" s="21">
        <v>101</v>
      </c>
      <c r="D55" s="21">
        <v>310</v>
      </c>
      <c r="E55" s="21">
        <v>211</v>
      </c>
      <c r="F55" s="21">
        <v>190</v>
      </c>
      <c r="G55" s="22">
        <v>1</v>
      </c>
      <c r="H55" s="21">
        <v>180</v>
      </c>
      <c r="I55" s="21" t="s">
        <v>45</v>
      </c>
      <c r="J55" s="21"/>
      <c r="K55" s="21">
        <v>214</v>
      </c>
      <c r="L55" s="21">
        <f t="shared" si="24"/>
        <v>-3</v>
      </c>
      <c r="M55" s="21"/>
      <c r="N55" s="21"/>
      <c r="O55" s="21">
        <v>180</v>
      </c>
      <c r="P55" s="21">
        <f t="shared" si="25"/>
        <v>42.2</v>
      </c>
      <c r="Q55" s="23">
        <v>220.80000000000007</v>
      </c>
      <c r="R55" s="23">
        <f t="shared" ref="R55:R60" si="35">14*P55-O55-F55</f>
        <v>220.80000000000007</v>
      </c>
      <c r="S55" s="23">
        <f t="shared" ref="S55:S60" si="36">AJ55*AK55</f>
        <v>240</v>
      </c>
      <c r="T55" s="23"/>
      <c r="U55" s="21"/>
      <c r="V55" s="21">
        <f t="shared" si="26"/>
        <v>14.454976303317535</v>
      </c>
      <c r="W55" s="21">
        <f t="shared" si="27"/>
        <v>8.7677725118483405</v>
      </c>
      <c r="X55" s="21">
        <v>37.200000000000003</v>
      </c>
      <c r="Y55" s="21">
        <v>43.6</v>
      </c>
      <c r="Z55" s="21">
        <v>35</v>
      </c>
      <c r="AA55" s="21">
        <v>40.799999999999997</v>
      </c>
      <c r="AB55" s="21">
        <v>37.799999999999997</v>
      </c>
      <c r="AC55" s="21">
        <v>24.4</v>
      </c>
      <c r="AD55" s="21">
        <v>24.2</v>
      </c>
      <c r="AE55" s="21">
        <v>17.600000000000001</v>
      </c>
      <c r="AF55" s="21">
        <v>18</v>
      </c>
      <c r="AG55" s="21">
        <v>10.4</v>
      </c>
      <c r="AH55" s="21"/>
      <c r="AI55" s="21">
        <f t="shared" ref="AI55:AI60" si="37">G55*R55</f>
        <v>220.80000000000007</v>
      </c>
      <c r="AJ55" s="22">
        <v>5</v>
      </c>
      <c r="AK55" s="24">
        <f t="shared" ref="AK55:AK60" si="38">MROUND(R55, AJ55*AM55)/AJ55</f>
        <v>48</v>
      </c>
      <c r="AL55" s="21">
        <f t="shared" ref="AL55:AL60" si="39">AK55*AJ55*G55</f>
        <v>240</v>
      </c>
      <c r="AM55" s="21">
        <v>12</v>
      </c>
      <c r="AN55" s="21">
        <v>84</v>
      </c>
      <c r="AO55" s="24">
        <f t="shared" ref="AO55:AO60" si="40">AK55/AN55</f>
        <v>0.5714285714285714</v>
      </c>
      <c r="AP55" s="21"/>
      <c r="AQ55" s="21"/>
      <c r="AR55" s="21"/>
      <c r="AS55" s="21"/>
      <c r="AT55" s="21"/>
      <c r="AU55" s="21"/>
      <c r="AV55" s="21"/>
      <c r="AW55" s="21"/>
      <c r="AX55" s="21"/>
      <c r="AY55" s="21"/>
    </row>
    <row r="56" spans="1:51" x14ac:dyDescent="0.25">
      <c r="A56" s="11" t="s">
        <v>112</v>
      </c>
      <c r="B56" s="21" t="s">
        <v>44</v>
      </c>
      <c r="C56" s="21"/>
      <c r="D56" s="21"/>
      <c r="E56" s="21"/>
      <c r="F56" s="21"/>
      <c r="G56" s="22">
        <v>0.7</v>
      </c>
      <c r="H56" s="21">
        <v>180</v>
      </c>
      <c r="I56" s="21" t="s">
        <v>45</v>
      </c>
      <c r="J56" s="21"/>
      <c r="K56" s="21">
        <v>32</v>
      </c>
      <c r="L56" s="21">
        <f t="shared" si="24"/>
        <v>-32</v>
      </c>
      <c r="M56" s="21"/>
      <c r="N56" s="21"/>
      <c r="O56" s="11"/>
      <c r="P56" s="21">
        <f t="shared" si="25"/>
        <v>0</v>
      </c>
      <c r="Q56" s="20">
        <v>96</v>
      </c>
      <c r="R56" s="20">
        <v>96</v>
      </c>
      <c r="S56" s="23">
        <f t="shared" si="36"/>
        <v>96</v>
      </c>
      <c r="T56" s="23"/>
      <c r="U56" s="21"/>
      <c r="V56" s="21" t="e">
        <f t="shared" si="26"/>
        <v>#DIV/0!</v>
      </c>
      <c r="W56" s="21" t="e">
        <f t="shared" si="27"/>
        <v>#DIV/0!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1">
        <v>32.799999999999997</v>
      </c>
      <c r="AE56" s="21">
        <v>79</v>
      </c>
      <c r="AF56" s="21">
        <v>46</v>
      </c>
      <c r="AG56" s="21">
        <v>56.2</v>
      </c>
      <c r="AH56" s="11" t="s">
        <v>84</v>
      </c>
      <c r="AI56" s="21">
        <f t="shared" si="37"/>
        <v>67.199999999999989</v>
      </c>
      <c r="AJ56" s="22">
        <v>8</v>
      </c>
      <c r="AK56" s="24">
        <f t="shared" si="38"/>
        <v>12</v>
      </c>
      <c r="AL56" s="21">
        <f t="shared" si="39"/>
        <v>67.199999999999989</v>
      </c>
      <c r="AM56" s="21">
        <v>12</v>
      </c>
      <c r="AN56" s="21">
        <v>84</v>
      </c>
      <c r="AO56" s="24">
        <f t="shared" si="40"/>
        <v>0.14285714285714285</v>
      </c>
      <c r="AP56" s="21"/>
      <c r="AQ56" s="21"/>
      <c r="AR56" s="21"/>
      <c r="AS56" s="21"/>
      <c r="AT56" s="21"/>
      <c r="AU56" s="21"/>
      <c r="AV56" s="21"/>
      <c r="AW56" s="21"/>
      <c r="AX56" s="21"/>
      <c r="AY56" s="21"/>
    </row>
    <row r="57" spans="1:51" x14ac:dyDescent="0.25">
      <c r="A57" s="21" t="s">
        <v>113</v>
      </c>
      <c r="B57" s="21" t="s">
        <v>44</v>
      </c>
      <c r="C57" s="21">
        <v>20</v>
      </c>
      <c r="D57" s="21">
        <v>192</v>
      </c>
      <c r="E57" s="21">
        <v>46</v>
      </c>
      <c r="F57" s="21">
        <v>163</v>
      </c>
      <c r="G57" s="22">
        <v>0.9</v>
      </c>
      <c r="H57" s="21">
        <v>180</v>
      </c>
      <c r="I57" s="21" t="s">
        <v>45</v>
      </c>
      <c r="J57" s="21"/>
      <c r="K57" s="21">
        <v>57</v>
      </c>
      <c r="L57" s="21">
        <f t="shared" si="24"/>
        <v>-11</v>
      </c>
      <c r="M57" s="21"/>
      <c r="N57" s="21"/>
      <c r="O57" s="21">
        <v>0</v>
      </c>
      <c r="P57" s="21">
        <f t="shared" si="25"/>
        <v>9.1999999999999993</v>
      </c>
      <c r="Q57" s="23"/>
      <c r="R57" s="23"/>
      <c r="S57" s="23">
        <f t="shared" si="36"/>
        <v>0</v>
      </c>
      <c r="T57" s="23"/>
      <c r="U57" s="21"/>
      <c r="V57" s="21">
        <f t="shared" si="26"/>
        <v>17.717391304347828</v>
      </c>
      <c r="W57" s="21">
        <f t="shared" si="27"/>
        <v>17.717391304347828</v>
      </c>
      <c r="X57" s="21">
        <v>14.4</v>
      </c>
      <c r="Y57" s="21">
        <v>19.2</v>
      </c>
      <c r="Z57" s="21">
        <v>11.2</v>
      </c>
      <c r="AA57" s="21">
        <v>15.2</v>
      </c>
      <c r="AB57" s="21">
        <v>21.6</v>
      </c>
      <c r="AC57" s="21">
        <v>11</v>
      </c>
      <c r="AD57" s="21">
        <v>4</v>
      </c>
      <c r="AE57" s="21">
        <v>25.6</v>
      </c>
      <c r="AF57" s="21">
        <v>7.8</v>
      </c>
      <c r="AG57" s="21">
        <v>13.6</v>
      </c>
      <c r="AH57" s="21" t="s">
        <v>58</v>
      </c>
      <c r="AI57" s="21">
        <f t="shared" si="37"/>
        <v>0</v>
      </c>
      <c r="AJ57" s="22">
        <v>8</v>
      </c>
      <c r="AK57" s="24">
        <f t="shared" si="38"/>
        <v>0</v>
      </c>
      <c r="AL57" s="21">
        <f t="shared" si="39"/>
        <v>0</v>
      </c>
      <c r="AM57" s="21">
        <v>12</v>
      </c>
      <c r="AN57" s="21">
        <v>84</v>
      </c>
      <c r="AO57" s="24">
        <f t="shared" si="40"/>
        <v>0</v>
      </c>
      <c r="AP57" s="21"/>
      <c r="AQ57" s="21"/>
      <c r="AR57" s="21"/>
      <c r="AS57" s="21"/>
      <c r="AT57" s="21"/>
      <c r="AU57" s="21"/>
      <c r="AV57" s="21"/>
      <c r="AW57" s="21"/>
      <c r="AX57" s="21"/>
      <c r="AY57" s="21"/>
    </row>
    <row r="58" spans="1:51" x14ac:dyDescent="0.25">
      <c r="A58" s="21" t="s">
        <v>114</v>
      </c>
      <c r="B58" s="21" t="s">
        <v>44</v>
      </c>
      <c r="C58" s="21">
        <v>117</v>
      </c>
      <c r="D58" s="21">
        <v>7</v>
      </c>
      <c r="E58" s="21">
        <v>100</v>
      </c>
      <c r="F58" s="21">
        <v>24</v>
      </c>
      <c r="G58" s="22">
        <v>0.9</v>
      </c>
      <c r="H58" s="21">
        <v>180</v>
      </c>
      <c r="I58" s="21" t="s">
        <v>45</v>
      </c>
      <c r="J58" s="21"/>
      <c r="K58" s="21">
        <v>100</v>
      </c>
      <c r="L58" s="21">
        <f t="shared" si="24"/>
        <v>0</v>
      </c>
      <c r="M58" s="21"/>
      <c r="N58" s="21"/>
      <c r="O58" s="21">
        <v>96</v>
      </c>
      <c r="P58" s="21">
        <f t="shared" si="25"/>
        <v>20</v>
      </c>
      <c r="Q58" s="23">
        <v>160</v>
      </c>
      <c r="R58" s="23">
        <f t="shared" si="35"/>
        <v>160</v>
      </c>
      <c r="S58" s="23">
        <f t="shared" si="36"/>
        <v>192</v>
      </c>
      <c r="T58" s="23"/>
      <c r="U58" s="21"/>
      <c r="V58" s="21">
        <f t="shared" si="26"/>
        <v>15.6</v>
      </c>
      <c r="W58" s="21">
        <f t="shared" si="27"/>
        <v>6</v>
      </c>
      <c r="X58" s="21">
        <v>16.600000000000001</v>
      </c>
      <c r="Y58" s="21">
        <v>7.8</v>
      </c>
      <c r="Z58" s="21">
        <v>15</v>
      </c>
      <c r="AA58" s="21">
        <v>19.600000000000001</v>
      </c>
      <c r="AB58" s="21">
        <v>16.2</v>
      </c>
      <c r="AC58" s="21">
        <v>16.8</v>
      </c>
      <c r="AD58" s="21">
        <v>16.399999999999999</v>
      </c>
      <c r="AE58" s="21">
        <v>12.8</v>
      </c>
      <c r="AF58" s="21">
        <v>5.4</v>
      </c>
      <c r="AG58" s="21">
        <v>12.8</v>
      </c>
      <c r="AH58" s="21"/>
      <c r="AI58" s="21">
        <f t="shared" si="37"/>
        <v>144</v>
      </c>
      <c r="AJ58" s="22">
        <v>8</v>
      </c>
      <c r="AK58" s="24">
        <f t="shared" si="38"/>
        <v>24</v>
      </c>
      <c r="AL58" s="21">
        <f t="shared" si="39"/>
        <v>172.8</v>
      </c>
      <c r="AM58" s="21">
        <v>12</v>
      </c>
      <c r="AN58" s="21">
        <v>84</v>
      </c>
      <c r="AO58" s="24">
        <f t="shared" si="40"/>
        <v>0.2857142857142857</v>
      </c>
      <c r="AP58" s="21"/>
      <c r="AQ58" s="21"/>
      <c r="AR58" s="21"/>
      <c r="AS58" s="21"/>
      <c r="AT58" s="21"/>
      <c r="AU58" s="21"/>
      <c r="AV58" s="21"/>
      <c r="AW58" s="21"/>
      <c r="AX58" s="21"/>
      <c r="AY58" s="21"/>
    </row>
    <row r="59" spans="1:51" x14ac:dyDescent="0.25">
      <c r="A59" s="21" t="s">
        <v>115</v>
      </c>
      <c r="B59" s="21" t="s">
        <v>47</v>
      </c>
      <c r="C59" s="21">
        <v>720</v>
      </c>
      <c r="D59" s="21">
        <v>295</v>
      </c>
      <c r="E59" s="21">
        <v>700</v>
      </c>
      <c r="F59" s="21">
        <v>285</v>
      </c>
      <c r="G59" s="22">
        <v>1</v>
      </c>
      <c r="H59" s="21">
        <v>180</v>
      </c>
      <c r="I59" s="21" t="s">
        <v>45</v>
      </c>
      <c r="J59" s="21"/>
      <c r="K59" s="21">
        <v>700</v>
      </c>
      <c r="L59" s="21">
        <f t="shared" si="24"/>
        <v>0</v>
      </c>
      <c r="M59" s="21"/>
      <c r="N59" s="21"/>
      <c r="O59" s="21">
        <v>1080</v>
      </c>
      <c r="P59" s="21">
        <f t="shared" si="25"/>
        <v>140</v>
      </c>
      <c r="Q59" s="23">
        <v>595</v>
      </c>
      <c r="R59" s="32">
        <f>14*P59-O59-F59+$R$1*P59</f>
        <v>833</v>
      </c>
      <c r="S59" s="23">
        <f t="shared" si="36"/>
        <v>840</v>
      </c>
      <c r="T59" s="23"/>
      <c r="U59" s="21"/>
      <c r="V59" s="21">
        <f t="shared" si="26"/>
        <v>15.75</v>
      </c>
      <c r="W59" s="21">
        <f t="shared" si="27"/>
        <v>9.75</v>
      </c>
      <c r="X59" s="21">
        <v>133</v>
      </c>
      <c r="Y59" s="21">
        <v>118</v>
      </c>
      <c r="Z59" s="21">
        <v>138</v>
      </c>
      <c r="AA59" s="21">
        <v>118</v>
      </c>
      <c r="AB59" s="21">
        <v>135</v>
      </c>
      <c r="AC59" s="21">
        <v>125</v>
      </c>
      <c r="AD59" s="21">
        <v>127</v>
      </c>
      <c r="AE59" s="21">
        <v>126.8586</v>
      </c>
      <c r="AF59" s="21">
        <v>119</v>
      </c>
      <c r="AG59" s="21">
        <v>116.36</v>
      </c>
      <c r="AH59" s="21"/>
      <c r="AI59" s="21">
        <f t="shared" si="37"/>
        <v>833</v>
      </c>
      <c r="AJ59" s="22">
        <v>5</v>
      </c>
      <c r="AK59" s="24">
        <f t="shared" si="38"/>
        <v>168</v>
      </c>
      <c r="AL59" s="21">
        <f t="shared" si="39"/>
        <v>840</v>
      </c>
      <c r="AM59" s="21">
        <v>12</v>
      </c>
      <c r="AN59" s="21">
        <v>144</v>
      </c>
      <c r="AO59" s="24">
        <f t="shared" si="40"/>
        <v>1.1666666666666667</v>
      </c>
      <c r="AP59" s="21"/>
      <c r="AQ59" s="21"/>
      <c r="AR59" s="21"/>
      <c r="AS59" s="21"/>
      <c r="AT59" s="21"/>
      <c r="AU59" s="21"/>
      <c r="AV59" s="21"/>
      <c r="AW59" s="21"/>
      <c r="AX59" s="21"/>
      <c r="AY59" s="21"/>
    </row>
    <row r="60" spans="1:51" x14ac:dyDescent="0.25">
      <c r="A60" s="21" t="s">
        <v>116</v>
      </c>
      <c r="B60" s="21" t="s">
        <v>44</v>
      </c>
      <c r="C60" s="21">
        <v>187</v>
      </c>
      <c r="D60" s="21">
        <v>306</v>
      </c>
      <c r="E60" s="21">
        <v>218</v>
      </c>
      <c r="F60" s="21">
        <v>269</v>
      </c>
      <c r="G60" s="22">
        <v>1</v>
      </c>
      <c r="H60" s="21">
        <v>180</v>
      </c>
      <c r="I60" s="21" t="s">
        <v>45</v>
      </c>
      <c r="J60" s="21"/>
      <c r="K60" s="21">
        <v>221</v>
      </c>
      <c r="L60" s="21">
        <f t="shared" si="24"/>
        <v>-3</v>
      </c>
      <c r="M60" s="21"/>
      <c r="N60" s="21"/>
      <c r="O60" s="21">
        <v>0</v>
      </c>
      <c r="P60" s="21">
        <f t="shared" si="25"/>
        <v>43.6</v>
      </c>
      <c r="Q60" s="23">
        <v>341.4</v>
      </c>
      <c r="R60" s="23">
        <f t="shared" si="35"/>
        <v>341.4</v>
      </c>
      <c r="S60" s="23">
        <f t="shared" si="36"/>
        <v>360</v>
      </c>
      <c r="T60" s="23"/>
      <c r="U60" s="21"/>
      <c r="V60" s="21">
        <f t="shared" si="26"/>
        <v>14.426605504587155</v>
      </c>
      <c r="W60" s="21">
        <f t="shared" si="27"/>
        <v>6.169724770642202</v>
      </c>
      <c r="X60" s="21">
        <v>33.4</v>
      </c>
      <c r="Y60" s="21">
        <v>45.6</v>
      </c>
      <c r="Z60" s="21">
        <v>27.8</v>
      </c>
      <c r="AA60" s="21">
        <v>49.8</v>
      </c>
      <c r="AB60" s="21">
        <v>34</v>
      </c>
      <c r="AC60" s="21">
        <v>0</v>
      </c>
      <c r="AD60" s="21">
        <v>13.8</v>
      </c>
      <c r="AE60" s="21">
        <v>35.6</v>
      </c>
      <c r="AF60" s="21">
        <v>23.8</v>
      </c>
      <c r="AG60" s="21">
        <v>26.2</v>
      </c>
      <c r="AH60" s="21" t="s">
        <v>117</v>
      </c>
      <c r="AI60" s="21">
        <f t="shared" si="37"/>
        <v>341.4</v>
      </c>
      <c r="AJ60" s="22">
        <v>5</v>
      </c>
      <c r="AK60" s="24">
        <f t="shared" si="38"/>
        <v>72</v>
      </c>
      <c r="AL60" s="21">
        <f t="shared" si="39"/>
        <v>360</v>
      </c>
      <c r="AM60" s="21">
        <v>12</v>
      </c>
      <c r="AN60" s="21">
        <v>84</v>
      </c>
      <c r="AO60" s="24">
        <f t="shared" si="40"/>
        <v>0.8571428571428571</v>
      </c>
      <c r="AP60" s="21"/>
      <c r="AQ60" s="21"/>
      <c r="AR60" s="21"/>
      <c r="AS60" s="21"/>
      <c r="AT60" s="21"/>
      <c r="AU60" s="21"/>
      <c r="AV60" s="21"/>
      <c r="AW60" s="21"/>
      <c r="AX60" s="21"/>
      <c r="AY60" s="21"/>
    </row>
    <row r="61" spans="1:51" x14ac:dyDescent="0.25">
      <c r="A61" s="16" t="s">
        <v>118</v>
      </c>
      <c r="B61" s="16" t="s">
        <v>44</v>
      </c>
      <c r="C61" s="16"/>
      <c r="D61" s="16"/>
      <c r="E61" s="16"/>
      <c r="F61" s="16"/>
      <c r="G61" s="17">
        <v>0</v>
      </c>
      <c r="H61" s="16">
        <v>180</v>
      </c>
      <c r="I61" s="16" t="s">
        <v>45</v>
      </c>
      <c r="J61" s="16"/>
      <c r="K61" s="16"/>
      <c r="L61" s="16">
        <f t="shared" si="24"/>
        <v>0</v>
      </c>
      <c r="M61" s="16"/>
      <c r="N61" s="16"/>
      <c r="O61" s="16"/>
      <c r="P61" s="16">
        <f t="shared" si="25"/>
        <v>0</v>
      </c>
      <c r="Q61" s="18"/>
      <c r="R61" s="18"/>
      <c r="S61" s="18"/>
      <c r="T61" s="18"/>
      <c r="U61" s="16"/>
      <c r="V61" s="16" t="e">
        <f t="shared" si="26"/>
        <v>#DIV/0!</v>
      </c>
      <c r="W61" s="16" t="e">
        <f t="shared" si="27"/>
        <v>#DIV/0!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 t="s">
        <v>119</v>
      </c>
      <c r="AI61" s="16"/>
      <c r="AJ61" s="17">
        <v>8</v>
      </c>
      <c r="AK61" s="19"/>
      <c r="AL61" s="16"/>
      <c r="AM61" s="16">
        <v>6</v>
      </c>
      <c r="AN61" s="16">
        <v>72</v>
      </c>
      <c r="AO61" s="19"/>
      <c r="AP61" s="21"/>
      <c r="AQ61" s="21"/>
      <c r="AR61" s="21"/>
      <c r="AS61" s="21"/>
      <c r="AT61" s="21"/>
      <c r="AU61" s="21"/>
      <c r="AV61" s="21"/>
      <c r="AW61" s="21"/>
      <c r="AX61" s="21"/>
      <c r="AY61" s="21"/>
    </row>
    <row r="62" spans="1:51" x14ac:dyDescent="0.25">
      <c r="A62" s="16" t="s">
        <v>120</v>
      </c>
      <c r="B62" s="16" t="s">
        <v>47</v>
      </c>
      <c r="C62" s="16"/>
      <c r="D62" s="16"/>
      <c r="E62" s="16"/>
      <c r="F62" s="16"/>
      <c r="G62" s="17">
        <v>0</v>
      </c>
      <c r="H62" s="16">
        <v>180</v>
      </c>
      <c r="I62" s="16" t="s">
        <v>45</v>
      </c>
      <c r="J62" s="16"/>
      <c r="K62" s="16"/>
      <c r="L62" s="16">
        <f t="shared" si="24"/>
        <v>0</v>
      </c>
      <c r="M62" s="16"/>
      <c r="N62" s="16"/>
      <c r="O62" s="16"/>
      <c r="P62" s="16">
        <f t="shared" si="25"/>
        <v>0</v>
      </c>
      <c r="Q62" s="18"/>
      <c r="R62" s="18"/>
      <c r="S62" s="18"/>
      <c r="T62" s="18"/>
      <c r="U62" s="16"/>
      <c r="V62" s="16" t="e">
        <f t="shared" si="26"/>
        <v>#DIV/0!</v>
      </c>
      <c r="W62" s="16" t="e">
        <f t="shared" si="27"/>
        <v>#DIV/0!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 t="s">
        <v>119</v>
      </c>
      <c r="AI62" s="16"/>
      <c r="AJ62" s="17">
        <v>3.7</v>
      </c>
      <c r="AK62" s="19"/>
      <c r="AL62" s="16"/>
      <c r="AM62" s="16">
        <v>14</v>
      </c>
      <c r="AN62" s="16">
        <v>126</v>
      </c>
      <c r="AO62" s="19"/>
      <c r="AP62" s="21"/>
      <c r="AQ62" s="21"/>
      <c r="AR62" s="21"/>
      <c r="AS62" s="21"/>
      <c r="AT62" s="21"/>
      <c r="AU62" s="21"/>
      <c r="AV62" s="21"/>
      <c r="AW62" s="21"/>
      <c r="AX62" s="21"/>
      <c r="AY62" s="21"/>
    </row>
    <row r="63" spans="1:51" x14ac:dyDescent="0.25">
      <c r="A63" s="21" t="s">
        <v>121</v>
      </c>
      <c r="B63" s="21" t="s">
        <v>44</v>
      </c>
      <c r="C63" s="21">
        <v>131</v>
      </c>
      <c r="D63" s="21"/>
      <c r="E63" s="21">
        <v>42</v>
      </c>
      <c r="F63" s="21">
        <v>89</v>
      </c>
      <c r="G63" s="22">
        <v>0.09</v>
      </c>
      <c r="H63" s="21">
        <v>180</v>
      </c>
      <c r="I63" s="21" t="s">
        <v>45</v>
      </c>
      <c r="J63" s="21"/>
      <c r="K63" s="21">
        <v>42</v>
      </c>
      <c r="L63" s="21">
        <f t="shared" si="24"/>
        <v>0</v>
      </c>
      <c r="M63" s="21"/>
      <c r="N63" s="21"/>
      <c r="O63" s="21">
        <v>0</v>
      </c>
      <c r="P63" s="21">
        <f t="shared" si="25"/>
        <v>8.4</v>
      </c>
      <c r="Q63" s="23"/>
      <c r="R63" s="23"/>
      <c r="S63" s="23">
        <f>AJ63*AK63</f>
        <v>0</v>
      </c>
      <c r="T63" s="23"/>
      <c r="U63" s="21"/>
      <c r="V63" s="21">
        <f t="shared" si="26"/>
        <v>10.595238095238095</v>
      </c>
      <c r="W63" s="21">
        <f t="shared" si="27"/>
        <v>10.595238095238095</v>
      </c>
      <c r="X63" s="21">
        <v>4</v>
      </c>
      <c r="Y63" s="21">
        <v>7.6</v>
      </c>
      <c r="Z63" s="21">
        <v>8.4</v>
      </c>
      <c r="AA63" s="21">
        <v>8.4</v>
      </c>
      <c r="AB63" s="21">
        <v>8.1999999999999993</v>
      </c>
      <c r="AC63" s="21">
        <v>7</v>
      </c>
      <c r="AD63" s="21">
        <v>25.2</v>
      </c>
      <c r="AE63" s="21">
        <v>0</v>
      </c>
      <c r="AF63" s="21">
        <v>0</v>
      </c>
      <c r="AG63" s="21">
        <v>1</v>
      </c>
      <c r="AH63" s="21"/>
      <c r="AI63" s="21">
        <f>G63*R63</f>
        <v>0</v>
      </c>
      <c r="AJ63" s="22">
        <v>30</v>
      </c>
      <c r="AK63" s="24">
        <f>MROUND(R63, AJ63*AM63)/AJ63</f>
        <v>0</v>
      </c>
      <c r="AL63" s="21">
        <f>AK63*AJ63*G63</f>
        <v>0</v>
      </c>
      <c r="AM63" s="21">
        <v>14</v>
      </c>
      <c r="AN63" s="21">
        <v>126</v>
      </c>
      <c r="AO63" s="24">
        <f>AK63/AN63</f>
        <v>0</v>
      </c>
      <c r="AP63" s="21"/>
      <c r="AQ63" s="21"/>
      <c r="AR63" s="21"/>
      <c r="AS63" s="21"/>
      <c r="AT63" s="21"/>
      <c r="AU63" s="21"/>
      <c r="AV63" s="21"/>
      <c r="AW63" s="21"/>
      <c r="AX63" s="21"/>
      <c r="AY63" s="21"/>
    </row>
    <row r="64" spans="1:51" x14ac:dyDescent="0.25">
      <c r="A64" s="21" t="s">
        <v>122</v>
      </c>
      <c r="B64" s="21" t="s">
        <v>44</v>
      </c>
      <c r="C64" s="21">
        <v>756</v>
      </c>
      <c r="D64" s="21">
        <v>356</v>
      </c>
      <c r="E64" s="21">
        <v>454</v>
      </c>
      <c r="F64" s="21">
        <v>466</v>
      </c>
      <c r="G64" s="22">
        <v>0.25</v>
      </c>
      <c r="H64" s="21">
        <v>180</v>
      </c>
      <c r="I64" s="21" t="s">
        <v>45</v>
      </c>
      <c r="J64" s="21"/>
      <c r="K64" s="21">
        <v>458</v>
      </c>
      <c r="L64" s="21">
        <f t="shared" si="24"/>
        <v>-4</v>
      </c>
      <c r="M64" s="21"/>
      <c r="N64" s="21"/>
      <c r="O64" s="21">
        <v>504</v>
      </c>
      <c r="P64" s="21">
        <f t="shared" si="25"/>
        <v>90.8</v>
      </c>
      <c r="Q64" s="23">
        <v>301.20000000000005</v>
      </c>
      <c r="R64" s="32">
        <f>14*P64-O64-F64+$R$1*P64</f>
        <v>455.56000000000006</v>
      </c>
      <c r="S64" s="23">
        <f>AJ64*AK64</f>
        <v>504</v>
      </c>
      <c r="T64" s="23"/>
      <c r="U64" s="21"/>
      <c r="V64" s="21">
        <f t="shared" si="26"/>
        <v>16.233480176211454</v>
      </c>
      <c r="W64" s="21">
        <f t="shared" si="27"/>
        <v>10.682819383259913</v>
      </c>
      <c r="X64" s="21">
        <v>93.6</v>
      </c>
      <c r="Y64" s="21">
        <v>94.6</v>
      </c>
      <c r="Z64" s="21">
        <v>113.4</v>
      </c>
      <c r="AA64" s="21">
        <v>140</v>
      </c>
      <c r="AB64" s="21">
        <v>121</v>
      </c>
      <c r="AC64" s="21">
        <v>118.8</v>
      </c>
      <c r="AD64" s="21">
        <v>94.2</v>
      </c>
      <c r="AE64" s="21">
        <v>90.2</v>
      </c>
      <c r="AF64" s="21">
        <v>60.4</v>
      </c>
      <c r="AG64" s="21">
        <v>70.2</v>
      </c>
      <c r="AH64" s="21" t="s">
        <v>58</v>
      </c>
      <c r="AI64" s="21">
        <f>G64*R64</f>
        <v>113.89000000000001</v>
      </c>
      <c r="AJ64" s="22">
        <v>12</v>
      </c>
      <c r="AK64" s="24">
        <f>MROUND(R64, AJ64*AM64)/AJ64</f>
        <v>42</v>
      </c>
      <c r="AL64" s="21">
        <f>AK64*AJ64*G64</f>
        <v>126</v>
      </c>
      <c r="AM64" s="21">
        <v>14</v>
      </c>
      <c r="AN64" s="21">
        <v>70</v>
      </c>
      <c r="AO64" s="24">
        <f>AK64/AN64</f>
        <v>0.6</v>
      </c>
      <c r="AP64" s="21"/>
      <c r="AQ64" s="21"/>
      <c r="AR64" s="21"/>
      <c r="AS64" s="21"/>
      <c r="AT64" s="21"/>
      <c r="AU64" s="21"/>
      <c r="AV64" s="21"/>
      <c r="AW64" s="21"/>
      <c r="AX64" s="21"/>
      <c r="AY64" s="21"/>
    </row>
    <row r="65" spans="1:51" x14ac:dyDescent="0.25">
      <c r="A65" s="21" t="s">
        <v>123</v>
      </c>
      <c r="B65" s="21" t="s">
        <v>44</v>
      </c>
      <c r="C65" s="21">
        <v>107</v>
      </c>
      <c r="D65" s="21">
        <v>181</v>
      </c>
      <c r="E65" s="21">
        <v>135</v>
      </c>
      <c r="F65" s="21">
        <v>138</v>
      </c>
      <c r="G65" s="22">
        <v>0.25</v>
      </c>
      <c r="H65" s="21">
        <v>180</v>
      </c>
      <c r="I65" s="21" t="s">
        <v>45</v>
      </c>
      <c r="J65" s="21"/>
      <c r="K65" s="21">
        <v>136</v>
      </c>
      <c r="L65" s="21">
        <f t="shared" si="24"/>
        <v>-1</v>
      </c>
      <c r="M65" s="21"/>
      <c r="N65" s="21"/>
      <c r="O65" s="21">
        <v>504</v>
      </c>
      <c r="P65" s="21">
        <f t="shared" si="25"/>
        <v>27</v>
      </c>
      <c r="Q65" s="23"/>
      <c r="R65" s="23"/>
      <c r="S65" s="23">
        <f>AJ65*AK65</f>
        <v>0</v>
      </c>
      <c r="T65" s="23"/>
      <c r="U65" s="21"/>
      <c r="V65" s="21">
        <f t="shared" si="26"/>
        <v>23.777777777777779</v>
      </c>
      <c r="W65" s="21">
        <f t="shared" si="27"/>
        <v>23.777777777777779</v>
      </c>
      <c r="X65" s="21">
        <v>50.2</v>
      </c>
      <c r="Y65" s="21">
        <v>29.2</v>
      </c>
      <c r="Z65" s="21">
        <v>13.8</v>
      </c>
      <c r="AA65" s="21">
        <v>53.4</v>
      </c>
      <c r="AB65" s="21">
        <v>0</v>
      </c>
      <c r="AC65" s="21">
        <v>0</v>
      </c>
      <c r="AD65" s="21">
        <v>0</v>
      </c>
      <c r="AE65" s="21">
        <v>31.6</v>
      </c>
      <c r="AF65" s="21">
        <v>27.8</v>
      </c>
      <c r="AG65" s="21">
        <v>35</v>
      </c>
      <c r="AH65" s="21"/>
      <c r="AI65" s="21">
        <f>G65*R65</f>
        <v>0</v>
      </c>
      <c r="AJ65" s="22">
        <v>12</v>
      </c>
      <c r="AK65" s="24">
        <f>MROUND(R65, AJ65*AM65)/AJ65</f>
        <v>0</v>
      </c>
      <c r="AL65" s="21">
        <f>AK65*AJ65*G65</f>
        <v>0</v>
      </c>
      <c r="AM65" s="21">
        <v>14</v>
      </c>
      <c r="AN65" s="21">
        <v>70</v>
      </c>
      <c r="AO65" s="24">
        <f>AK65/AN65</f>
        <v>0</v>
      </c>
      <c r="AP65" s="21"/>
      <c r="AQ65" s="21"/>
      <c r="AR65" s="21"/>
      <c r="AS65" s="21"/>
      <c r="AT65" s="21"/>
      <c r="AU65" s="21"/>
      <c r="AV65" s="21"/>
      <c r="AW65" s="21"/>
      <c r="AX65" s="21"/>
      <c r="AY65" s="21"/>
    </row>
    <row r="66" spans="1:51" x14ac:dyDescent="0.25">
      <c r="A66" s="21" t="s">
        <v>124</v>
      </c>
      <c r="B66" s="21" t="s">
        <v>44</v>
      </c>
      <c r="C66" s="21">
        <v>634</v>
      </c>
      <c r="D66" s="21">
        <v>22</v>
      </c>
      <c r="E66" s="21">
        <v>612</v>
      </c>
      <c r="F66" s="21">
        <v>18</v>
      </c>
      <c r="G66" s="22">
        <v>0.3</v>
      </c>
      <c r="H66" s="21">
        <v>180</v>
      </c>
      <c r="I66" s="21" t="s">
        <v>45</v>
      </c>
      <c r="J66" s="21"/>
      <c r="K66" s="21">
        <v>625</v>
      </c>
      <c r="L66" s="21">
        <f t="shared" si="24"/>
        <v>-13</v>
      </c>
      <c r="M66" s="21"/>
      <c r="N66" s="21"/>
      <c r="O66" s="21">
        <v>1344</v>
      </c>
      <c r="P66" s="21">
        <f t="shared" si="25"/>
        <v>122.4</v>
      </c>
      <c r="Q66" s="23">
        <v>351.60000000000014</v>
      </c>
      <c r="R66" s="32">
        <f t="shared" ref="R66:R67" si="41">14*P66-O66-F66+$R$1*P66</f>
        <v>559.68000000000018</v>
      </c>
      <c r="S66" s="23">
        <f>AJ66*AK66</f>
        <v>504</v>
      </c>
      <c r="T66" s="23"/>
      <c r="U66" s="21"/>
      <c r="V66" s="21">
        <f t="shared" si="26"/>
        <v>15.245098039215685</v>
      </c>
      <c r="W66" s="21">
        <f t="shared" si="27"/>
        <v>11.127450980392156</v>
      </c>
      <c r="X66" s="21">
        <v>126.6</v>
      </c>
      <c r="Y66" s="21">
        <v>83.6</v>
      </c>
      <c r="Z66" s="21">
        <v>67.400000000000006</v>
      </c>
      <c r="AA66" s="21">
        <v>167.6</v>
      </c>
      <c r="AB66" s="21">
        <v>0</v>
      </c>
      <c r="AC66" s="21">
        <v>0</v>
      </c>
      <c r="AD66" s="21">
        <v>0</v>
      </c>
      <c r="AE66" s="21">
        <v>86.6</v>
      </c>
      <c r="AF66" s="21">
        <v>61</v>
      </c>
      <c r="AG66" s="21">
        <v>70</v>
      </c>
      <c r="AH66" s="21" t="s">
        <v>58</v>
      </c>
      <c r="AI66" s="21">
        <f>G66*R66</f>
        <v>167.90400000000005</v>
      </c>
      <c r="AJ66" s="22">
        <v>12</v>
      </c>
      <c r="AK66" s="24">
        <f>MROUND(R66, AJ66*AM66)/AJ66</f>
        <v>42</v>
      </c>
      <c r="AL66" s="21">
        <f>AK66*AJ66*G66</f>
        <v>151.19999999999999</v>
      </c>
      <c r="AM66" s="21">
        <v>14</v>
      </c>
      <c r="AN66" s="21">
        <v>70</v>
      </c>
      <c r="AO66" s="24">
        <f>AK66/AN66</f>
        <v>0.6</v>
      </c>
      <c r="AP66" s="21"/>
      <c r="AQ66" s="21"/>
      <c r="AR66" s="21"/>
      <c r="AS66" s="21"/>
      <c r="AT66" s="21"/>
      <c r="AU66" s="21"/>
      <c r="AV66" s="21"/>
      <c r="AW66" s="21"/>
      <c r="AX66" s="21"/>
      <c r="AY66" s="21"/>
    </row>
    <row r="67" spans="1:51" x14ac:dyDescent="0.25">
      <c r="A67" s="21" t="s">
        <v>125</v>
      </c>
      <c r="B67" s="21" t="s">
        <v>44</v>
      </c>
      <c r="C67" s="21">
        <v>621</v>
      </c>
      <c r="D67" s="21">
        <v>21</v>
      </c>
      <c r="E67" s="21">
        <v>563</v>
      </c>
      <c r="F67" s="21">
        <v>47</v>
      </c>
      <c r="G67" s="22">
        <v>0.3</v>
      </c>
      <c r="H67" s="21">
        <v>180</v>
      </c>
      <c r="I67" s="21" t="s">
        <v>45</v>
      </c>
      <c r="J67" s="21"/>
      <c r="K67" s="21">
        <v>573</v>
      </c>
      <c r="L67" s="21">
        <f t="shared" si="24"/>
        <v>-10</v>
      </c>
      <c r="M67" s="21"/>
      <c r="N67" s="21"/>
      <c r="O67" s="21">
        <v>1008</v>
      </c>
      <c r="P67" s="21">
        <f t="shared" si="25"/>
        <v>112.6</v>
      </c>
      <c r="Q67" s="23">
        <v>521.39999999999986</v>
      </c>
      <c r="R67" s="32">
        <f t="shared" si="41"/>
        <v>712.81999999999982</v>
      </c>
      <c r="S67" s="23">
        <f>AJ67*AK67</f>
        <v>672</v>
      </c>
      <c r="T67" s="23"/>
      <c r="U67" s="21"/>
      <c r="V67" s="21">
        <f t="shared" si="26"/>
        <v>15.337477797513323</v>
      </c>
      <c r="W67" s="21">
        <f t="shared" si="27"/>
        <v>9.3694493783303727</v>
      </c>
      <c r="X67" s="21">
        <v>116.4</v>
      </c>
      <c r="Y67" s="21">
        <v>103.4</v>
      </c>
      <c r="Z67" s="21">
        <v>93.6</v>
      </c>
      <c r="AA67" s="21">
        <v>168.4</v>
      </c>
      <c r="AB67" s="21">
        <v>0</v>
      </c>
      <c r="AC67" s="21">
        <v>0</v>
      </c>
      <c r="AD67" s="21">
        <v>74</v>
      </c>
      <c r="AE67" s="21">
        <v>140.19999999999999</v>
      </c>
      <c r="AF67" s="21">
        <v>64.400000000000006</v>
      </c>
      <c r="AG67" s="21">
        <v>56.2</v>
      </c>
      <c r="AH67" s="21" t="s">
        <v>58</v>
      </c>
      <c r="AI67" s="21">
        <f>G67*R67</f>
        <v>213.84599999999995</v>
      </c>
      <c r="AJ67" s="22">
        <v>12</v>
      </c>
      <c r="AK67" s="24">
        <f>MROUND(R67, AJ67*AM67)/AJ67</f>
        <v>56</v>
      </c>
      <c r="AL67" s="21">
        <f>AK67*AJ67*G67</f>
        <v>201.6</v>
      </c>
      <c r="AM67" s="21">
        <v>14</v>
      </c>
      <c r="AN67" s="21">
        <v>70</v>
      </c>
      <c r="AO67" s="24">
        <f>AK67/AN67</f>
        <v>0.8</v>
      </c>
      <c r="AP67" s="21"/>
      <c r="AQ67" s="21"/>
      <c r="AR67" s="21"/>
      <c r="AS67" s="21"/>
      <c r="AT67" s="21"/>
      <c r="AU67" s="21"/>
      <c r="AV67" s="21"/>
      <c r="AW67" s="21"/>
      <c r="AX67" s="21"/>
      <c r="AY67" s="21"/>
    </row>
    <row r="68" spans="1:51" x14ac:dyDescent="0.25">
      <c r="A68" s="16" t="s">
        <v>126</v>
      </c>
      <c r="B68" s="16" t="s">
        <v>44</v>
      </c>
      <c r="C68" s="16"/>
      <c r="D68" s="16"/>
      <c r="E68" s="16"/>
      <c r="F68" s="16"/>
      <c r="G68" s="17">
        <v>0</v>
      </c>
      <c r="H68" s="16">
        <v>180</v>
      </c>
      <c r="I68" s="16" t="s">
        <v>45</v>
      </c>
      <c r="J68" s="16"/>
      <c r="K68" s="16"/>
      <c r="L68" s="16">
        <f t="shared" si="24"/>
        <v>0</v>
      </c>
      <c r="M68" s="16"/>
      <c r="N68" s="16"/>
      <c r="O68" s="16"/>
      <c r="P68" s="16">
        <f t="shared" si="25"/>
        <v>0</v>
      </c>
      <c r="Q68" s="18"/>
      <c r="R68" s="18"/>
      <c r="S68" s="18"/>
      <c r="T68" s="18"/>
      <c r="U68" s="16"/>
      <c r="V68" s="16" t="e">
        <f t="shared" si="26"/>
        <v>#DIV/0!</v>
      </c>
      <c r="W68" s="16" t="e">
        <f t="shared" si="27"/>
        <v>#DIV/0!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 t="s">
        <v>119</v>
      </c>
      <c r="AI68" s="16"/>
      <c r="AJ68" s="17">
        <v>14</v>
      </c>
      <c r="AK68" s="19"/>
      <c r="AL68" s="16"/>
      <c r="AM68" s="16">
        <v>14</v>
      </c>
      <c r="AN68" s="16">
        <v>70</v>
      </c>
      <c r="AO68" s="19"/>
      <c r="AP68" s="21"/>
      <c r="AQ68" s="21"/>
      <c r="AR68" s="21"/>
      <c r="AS68" s="21"/>
      <c r="AT68" s="21"/>
      <c r="AU68" s="21"/>
      <c r="AV68" s="21"/>
      <c r="AW68" s="21"/>
      <c r="AX68" s="21"/>
      <c r="AY68" s="21"/>
    </row>
    <row r="69" spans="1:51" x14ac:dyDescent="0.25">
      <c r="A69" s="21" t="s">
        <v>127</v>
      </c>
      <c r="B69" s="21" t="s">
        <v>44</v>
      </c>
      <c r="C69" s="21">
        <v>650</v>
      </c>
      <c r="D69" s="21">
        <v>743</v>
      </c>
      <c r="E69" s="21">
        <v>653</v>
      </c>
      <c r="F69" s="21">
        <v>670</v>
      </c>
      <c r="G69" s="22">
        <v>0.25</v>
      </c>
      <c r="H69" s="21">
        <v>180</v>
      </c>
      <c r="I69" s="21" t="s">
        <v>45</v>
      </c>
      <c r="J69" s="21"/>
      <c r="K69" s="21">
        <v>653</v>
      </c>
      <c r="L69" s="21">
        <f t="shared" si="24"/>
        <v>0</v>
      </c>
      <c r="M69" s="21"/>
      <c r="N69" s="21"/>
      <c r="O69" s="21">
        <v>672</v>
      </c>
      <c r="P69" s="21">
        <f t="shared" si="25"/>
        <v>130.6</v>
      </c>
      <c r="Q69" s="23">
        <v>486.39999999999986</v>
      </c>
      <c r="R69" s="32">
        <f t="shared" ref="R69:R70" si="42">14*P69-O69-F69+$R$1*P69</f>
        <v>708.41999999999985</v>
      </c>
      <c r="S69" s="23">
        <f>AJ69*AK69</f>
        <v>672</v>
      </c>
      <c r="T69" s="23"/>
      <c r="U69" s="21"/>
      <c r="V69" s="21">
        <f t="shared" si="26"/>
        <v>15.421133231240429</v>
      </c>
      <c r="W69" s="21">
        <f t="shared" si="27"/>
        <v>10.275650842266463</v>
      </c>
      <c r="X69" s="21">
        <v>128.19999999999999</v>
      </c>
      <c r="Y69" s="21">
        <v>140.80000000000001</v>
      </c>
      <c r="Z69" s="21">
        <v>138.6</v>
      </c>
      <c r="AA69" s="21">
        <v>163.6</v>
      </c>
      <c r="AB69" s="21">
        <v>143</v>
      </c>
      <c r="AC69" s="21">
        <v>139.80000000000001</v>
      </c>
      <c r="AD69" s="21">
        <v>150</v>
      </c>
      <c r="AE69" s="21">
        <v>132.4</v>
      </c>
      <c r="AF69" s="21">
        <v>95.8</v>
      </c>
      <c r="AG69" s="21">
        <v>76.599999999999994</v>
      </c>
      <c r="AH69" s="21" t="s">
        <v>58</v>
      </c>
      <c r="AI69" s="21">
        <f>G69*R69</f>
        <v>177.10499999999996</v>
      </c>
      <c r="AJ69" s="22">
        <v>12</v>
      </c>
      <c r="AK69" s="24">
        <f>MROUND(R69, AJ69*AM69)/AJ69</f>
        <v>56</v>
      </c>
      <c r="AL69" s="21">
        <f>AK69*AJ69*G69</f>
        <v>168</v>
      </c>
      <c r="AM69" s="21">
        <v>14</v>
      </c>
      <c r="AN69" s="21">
        <v>70</v>
      </c>
      <c r="AO69" s="24">
        <f>AK69/AN69</f>
        <v>0.8</v>
      </c>
      <c r="AP69" s="21"/>
      <c r="AQ69" s="21"/>
      <c r="AR69" s="21"/>
      <c r="AS69" s="21"/>
      <c r="AT69" s="21"/>
      <c r="AU69" s="21"/>
      <c r="AV69" s="21"/>
      <c r="AW69" s="21"/>
      <c r="AX69" s="21"/>
      <c r="AY69" s="21"/>
    </row>
    <row r="70" spans="1:51" x14ac:dyDescent="0.25">
      <c r="A70" s="21" t="s">
        <v>128</v>
      </c>
      <c r="B70" s="21" t="s">
        <v>44</v>
      </c>
      <c r="C70" s="21">
        <v>706</v>
      </c>
      <c r="D70" s="21">
        <v>657</v>
      </c>
      <c r="E70" s="21">
        <v>558</v>
      </c>
      <c r="F70" s="21">
        <v>692</v>
      </c>
      <c r="G70" s="22">
        <v>0.25</v>
      </c>
      <c r="H70" s="21">
        <v>180</v>
      </c>
      <c r="I70" s="21" t="s">
        <v>45</v>
      </c>
      <c r="J70" s="21"/>
      <c r="K70" s="21">
        <v>558</v>
      </c>
      <c r="L70" s="21">
        <f t="shared" ref="L70:L73" si="43">E70-K70</f>
        <v>0</v>
      </c>
      <c r="M70" s="21"/>
      <c r="N70" s="21"/>
      <c r="O70" s="21">
        <v>672</v>
      </c>
      <c r="P70" s="21">
        <f t="shared" si="25"/>
        <v>111.6</v>
      </c>
      <c r="Q70" s="23">
        <v>198.39999999999986</v>
      </c>
      <c r="R70" s="32">
        <f t="shared" si="42"/>
        <v>388.11999999999989</v>
      </c>
      <c r="S70" s="23">
        <f>AJ70*AK70</f>
        <v>336</v>
      </c>
      <c r="T70" s="23"/>
      <c r="U70" s="21"/>
      <c r="V70" s="21">
        <f t="shared" si="26"/>
        <v>15.232974910394265</v>
      </c>
      <c r="W70" s="21">
        <f t="shared" si="27"/>
        <v>12.222222222222223</v>
      </c>
      <c r="X70" s="21">
        <v>123.8</v>
      </c>
      <c r="Y70" s="21">
        <v>135.6</v>
      </c>
      <c r="Z70" s="21">
        <v>141</v>
      </c>
      <c r="AA70" s="21">
        <v>166</v>
      </c>
      <c r="AB70" s="21">
        <v>136.6</v>
      </c>
      <c r="AC70" s="21">
        <v>141</v>
      </c>
      <c r="AD70" s="21">
        <v>134.80000000000001</v>
      </c>
      <c r="AE70" s="21">
        <v>119.4</v>
      </c>
      <c r="AF70" s="21">
        <v>80.400000000000006</v>
      </c>
      <c r="AG70" s="21">
        <v>91</v>
      </c>
      <c r="AH70" s="21" t="s">
        <v>58</v>
      </c>
      <c r="AI70" s="21">
        <f>G70*R70</f>
        <v>97.029999999999973</v>
      </c>
      <c r="AJ70" s="22">
        <v>12</v>
      </c>
      <c r="AK70" s="24">
        <f>MROUND(R70, AJ70*AM70)/AJ70</f>
        <v>28</v>
      </c>
      <c r="AL70" s="21">
        <f>AK70*AJ70*G70</f>
        <v>84</v>
      </c>
      <c r="AM70" s="21">
        <v>14</v>
      </c>
      <c r="AN70" s="21">
        <v>70</v>
      </c>
      <c r="AO70" s="24">
        <f>AK70/AN70</f>
        <v>0.4</v>
      </c>
      <c r="AP70" s="21"/>
      <c r="AQ70" s="21"/>
      <c r="AR70" s="21"/>
      <c r="AS70" s="21"/>
      <c r="AT70" s="21"/>
      <c r="AU70" s="21"/>
      <c r="AV70" s="21"/>
      <c r="AW70" s="21"/>
      <c r="AX70" s="21"/>
      <c r="AY70" s="21"/>
    </row>
    <row r="71" spans="1:51" x14ac:dyDescent="0.25">
      <c r="A71" s="21" t="s">
        <v>129</v>
      </c>
      <c r="B71" s="21" t="s">
        <v>47</v>
      </c>
      <c r="C71" s="21">
        <v>221.4</v>
      </c>
      <c r="D71" s="21"/>
      <c r="E71" s="21">
        <v>10.8</v>
      </c>
      <c r="F71" s="21">
        <v>210.6</v>
      </c>
      <c r="G71" s="22">
        <v>1</v>
      </c>
      <c r="H71" s="21">
        <v>180</v>
      </c>
      <c r="I71" s="21" t="s">
        <v>45</v>
      </c>
      <c r="J71" s="21"/>
      <c r="K71" s="21">
        <v>10.8</v>
      </c>
      <c r="L71" s="21">
        <f t="shared" si="43"/>
        <v>0</v>
      </c>
      <c r="M71" s="21"/>
      <c r="N71" s="21"/>
      <c r="O71" s="21">
        <v>0</v>
      </c>
      <c r="P71" s="21">
        <f t="shared" si="25"/>
        <v>2.16</v>
      </c>
      <c r="Q71" s="23"/>
      <c r="R71" s="23"/>
      <c r="S71" s="23">
        <f>AJ71*AK71</f>
        <v>0</v>
      </c>
      <c r="T71" s="23"/>
      <c r="U71" s="21"/>
      <c r="V71" s="21">
        <f t="shared" si="26"/>
        <v>97.499999999999986</v>
      </c>
      <c r="W71" s="21">
        <f t="shared" si="27"/>
        <v>97.499999999999986</v>
      </c>
      <c r="X71" s="21">
        <v>1.08</v>
      </c>
      <c r="Y71" s="21">
        <v>4.32</v>
      </c>
      <c r="Z71" s="21">
        <v>2.7</v>
      </c>
      <c r="AA71" s="21">
        <v>3.24</v>
      </c>
      <c r="AB71" s="21">
        <v>19.440000000000001</v>
      </c>
      <c r="AC71" s="21">
        <v>0</v>
      </c>
      <c r="AD71" s="21">
        <v>11.88</v>
      </c>
      <c r="AE71" s="21">
        <v>3.24</v>
      </c>
      <c r="AF71" s="21">
        <v>2.7</v>
      </c>
      <c r="AG71" s="21">
        <v>4.8600000000000003</v>
      </c>
      <c r="AH71" s="28" t="s">
        <v>62</v>
      </c>
      <c r="AI71" s="21">
        <f>G71*R71</f>
        <v>0</v>
      </c>
      <c r="AJ71" s="22">
        <v>2.7</v>
      </c>
      <c r="AK71" s="24">
        <f>MROUND(R71, AJ71*AM71)/AJ71</f>
        <v>0</v>
      </c>
      <c r="AL71" s="21">
        <f>AK71*AJ71*G71</f>
        <v>0</v>
      </c>
      <c r="AM71" s="21">
        <v>14</v>
      </c>
      <c r="AN71" s="21">
        <v>126</v>
      </c>
      <c r="AO71" s="24">
        <f>AK71/AN71</f>
        <v>0</v>
      </c>
      <c r="AP71" s="21"/>
      <c r="AQ71" s="21"/>
      <c r="AR71" s="21"/>
      <c r="AS71" s="21"/>
      <c r="AT71" s="21"/>
      <c r="AU71" s="21"/>
      <c r="AV71" s="21"/>
      <c r="AW71" s="21"/>
      <c r="AX71" s="21"/>
      <c r="AY71" s="21"/>
    </row>
    <row r="72" spans="1:51" x14ac:dyDescent="0.25">
      <c r="A72" s="21" t="s">
        <v>130</v>
      </c>
      <c r="B72" s="21" t="s">
        <v>47</v>
      </c>
      <c r="C72" s="21">
        <v>580</v>
      </c>
      <c r="D72" s="21">
        <v>125</v>
      </c>
      <c r="E72" s="21">
        <v>415</v>
      </c>
      <c r="F72" s="21">
        <v>285</v>
      </c>
      <c r="G72" s="22">
        <v>1</v>
      </c>
      <c r="H72" s="21">
        <v>180</v>
      </c>
      <c r="I72" s="21" t="s">
        <v>45</v>
      </c>
      <c r="J72" s="21"/>
      <c r="K72" s="21">
        <v>415</v>
      </c>
      <c r="L72" s="21">
        <f t="shared" si="43"/>
        <v>0</v>
      </c>
      <c r="M72" s="21"/>
      <c r="N72" s="21"/>
      <c r="O72" s="21">
        <v>420</v>
      </c>
      <c r="P72" s="21">
        <f t="shared" si="25"/>
        <v>83</v>
      </c>
      <c r="Q72" s="23">
        <v>457</v>
      </c>
      <c r="R72" s="32">
        <f>14*P72-O72-F72+$R$1*P72</f>
        <v>598.1</v>
      </c>
      <c r="S72" s="23">
        <f>AJ72*AK72</f>
        <v>600</v>
      </c>
      <c r="T72" s="23"/>
      <c r="U72" s="21"/>
      <c r="V72" s="21">
        <f t="shared" si="26"/>
        <v>15.72289156626506</v>
      </c>
      <c r="W72" s="21">
        <f t="shared" si="27"/>
        <v>8.4939759036144586</v>
      </c>
      <c r="X72" s="21">
        <v>69</v>
      </c>
      <c r="Y72" s="21">
        <v>81</v>
      </c>
      <c r="Z72" s="21">
        <v>56</v>
      </c>
      <c r="AA72" s="21">
        <v>0</v>
      </c>
      <c r="AB72" s="21">
        <v>24</v>
      </c>
      <c r="AC72" s="21">
        <v>0</v>
      </c>
      <c r="AD72" s="21">
        <v>7</v>
      </c>
      <c r="AE72" s="21">
        <v>91.2</v>
      </c>
      <c r="AF72" s="21">
        <v>53</v>
      </c>
      <c r="AG72" s="21">
        <v>72</v>
      </c>
      <c r="AH72" s="21" t="s">
        <v>117</v>
      </c>
      <c r="AI72" s="21">
        <f>G72*R72</f>
        <v>598.1</v>
      </c>
      <c r="AJ72" s="22">
        <v>5</v>
      </c>
      <c r="AK72" s="24">
        <f>MROUND(R72, AJ72*AM72)/AJ72</f>
        <v>120</v>
      </c>
      <c r="AL72" s="21">
        <f>AK72*AJ72*G72</f>
        <v>600</v>
      </c>
      <c r="AM72" s="21">
        <v>12</v>
      </c>
      <c r="AN72" s="21">
        <v>84</v>
      </c>
      <c r="AO72" s="24">
        <f>AK72/AN72</f>
        <v>1.4285714285714286</v>
      </c>
      <c r="AP72" s="21"/>
      <c r="AQ72" s="21"/>
      <c r="AR72" s="21"/>
      <c r="AS72" s="21"/>
      <c r="AT72" s="21"/>
      <c r="AU72" s="21"/>
      <c r="AV72" s="21"/>
      <c r="AW72" s="21"/>
      <c r="AX72" s="21"/>
      <c r="AY72" s="21"/>
    </row>
    <row r="73" spans="1:51" x14ac:dyDescent="0.25">
      <c r="A73" s="11" t="s">
        <v>131</v>
      </c>
      <c r="B73" s="21" t="s">
        <v>44</v>
      </c>
      <c r="C73" s="21"/>
      <c r="D73" s="21"/>
      <c r="E73" s="21"/>
      <c r="F73" s="21"/>
      <c r="G73" s="22">
        <v>0.14000000000000001</v>
      </c>
      <c r="H73" s="21">
        <v>180</v>
      </c>
      <c r="I73" s="21" t="s">
        <v>45</v>
      </c>
      <c r="J73" s="21"/>
      <c r="K73" s="21">
        <v>88</v>
      </c>
      <c r="L73" s="21">
        <f t="shared" si="43"/>
        <v>-88</v>
      </c>
      <c r="M73" s="21"/>
      <c r="N73" s="21"/>
      <c r="O73" s="11"/>
      <c r="P73" s="21">
        <f t="shared" si="25"/>
        <v>0</v>
      </c>
      <c r="Q73" s="20">
        <v>264</v>
      </c>
      <c r="R73" s="20">
        <v>264</v>
      </c>
      <c r="S73" s="23">
        <f>AJ73*AK73</f>
        <v>264</v>
      </c>
      <c r="T73" s="23"/>
      <c r="U73" s="21"/>
      <c r="V73" s="21" t="e">
        <f t="shared" si="26"/>
        <v>#DIV/0!</v>
      </c>
      <c r="W73" s="21" t="e">
        <f t="shared" si="27"/>
        <v>#DIV/0!</v>
      </c>
      <c r="X73" s="21">
        <v>0</v>
      </c>
      <c r="Y73" s="21">
        <v>0</v>
      </c>
      <c r="Z73" s="21">
        <v>0</v>
      </c>
      <c r="AA73" s="21">
        <v>0</v>
      </c>
      <c r="AB73" s="21">
        <v>0</v>
      </c>
      <c r="AC73" s="21">
        <v>0</v>
      </c>
      <c r="AD73" s="21">
        <v>-0.4</v>
      </c>
      <c r="AE73" s="21">
        <v>0</v>
      </c>
      <c r="AF73" s="21">
        <v>0</v>
      </c>
      <c r="AG73" s="21">
        <v>0</v>
      </c>
      <c r="AH73" s="11" t="s">
        <v>84</v>
      </c>
      <c r="AI73" s="21">
        <f>G73*R73</f>
        <v>36.96</v>
      </c>
      <c r="AJ73" s="22">
        <v>22</v>
      </c>
      <c r="AK73" s="24">
        <f>MROUND(R73, AJ73*AM73)/AJ73</f>
        <v>12</v>
      </c>
      <c r="AL73" s="21">
        <f>AK73*AJ73*G73</f>
        <v>36.96</v>
      </c>
      <c r="AM73" s="21">
        <v>12</v>
      </c>
      <c r="AN73" s="21">
        <v>84</v>
      </c>
      <c r="AO73" s="24">
        <f>AK73/AN73</f>
        <v>0.14285714285714285</v>
      </c>
      <c r="AP73" s="21"/>
      <c r="AQ73" s="21"/>
      <c r="AR73" s="21"/>
      <c r="AS73" s="21"/>
      <c r="AT73" s="21"/>
      <c r="AU73" s="21"/>
      <c r="AV73" s="21"/>
      <c r="AW73" s="21"/>
      <c r="AX73" s="21"/>
      <c r="AY73" s="21"/>
    </row>
    <row r="74" spans="1:51" x14ac:dyDescent="0.25">
      <c r="A74" s="21"/>
      <c r="B74" s="21"/>
      <c r="C74" s="21"/>
      <c r="D74" s="21"/>
      <c r="E74" s="21"/>
      <c r="F74" s="21"/>
      <c r="G74" s="22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2"/>
      <c r="AK74" s="24"/>
      <c r="AL74" s="21"/>
      <c r="AM74" s="21"/>
      <c r="AN74" s="21"/>
      <c r="AO74" s="24"/>
      <c r="AP74" s="21"/>
      <c r="AQ74" s="21"/>
      <c r="AR74" s="21"/>
      <c r="AS74" s="21"/>
      <c r="AT74" s="21"/>
      <c r="AU74" s="21"/>
      <c r="AV74" s="21"/>
      <c r="AW74" s="21"/>
      <c r="AX74" s="21"/>
      <c r="AY74" s="21"/>
    </row>
    <row r="75" spans="1:51" x14ac:dyDescent="0.25">
      <c r="A75" s="21"/>
      <c r="B75" s="21"/>
      <c r="C75" s="21"/>
      <c r="D75" s="21"/>
      <c r="E75" s="21"/>
      <c r="F75" s="21"/>
      <c r="G75" s="22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2"/>
      <c r="AK75" s="24"/>
      <c r="AL75" s="21"/>
      <c r="AM75" s="21"/>
      <c r="AN75" s="21"/>
      <c r="AO75" s="24"/>
      <c r="AP75" s="21"/>
      <c r="AQ75" s="21"/>
      <c r="AR75" s="21"/>
      <c r="AS75" s="21"/>
      <c r="AT75" s="21"/>
      <c r="AU75" s="21"/>
      <c r="AV75" s="21"/>
      <c r="AW75" s="21"/>
      <c r="AX75" s="21"/>
      <c r="AY75" s="21"/>
    </row>
    <row r="76" spans="1:51" x14ac:dyDescent="0.25">
      <c r="A76" s="21"/>
      <c r="B76" s="21"/>
      <c r="C76" s="21"/>
      <c r="D76" s="21"/>
      <c r="E76" s="21"/>
      <c r="F76" s="21"/>
      <c r="G76" s="22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2"/>
      <c r="AK76" s="24"/>
      <c r="AL76" s="21"/>
      <c r="AM76" s="21"/>
      <c r="AN76" s="21"/>
      <c r="AO76" s="24"/>
      <c r="AP76" s="21"/>
      <c r="AQ76" s="21"/>
      <c r="AR76" s="21"/>
      <c r="AS76" s="21"/>
      <c r="AT76" s="21"/>
      <c r="AU76" s="21"/>
      <c r="AV76" s="21"/>
      <c r="AW76" s="21"/>
      <c r="AX76" s="21"/>
      <c r="AY76" s="21"/>
    </row>
    <row r="77" spans="1:51" x14ac:dyDescent="0.25">
      <c r="A77" s="21"/>
      <c r="B77" s="21"/>
      <c r="C77" s="21"/>
      <c r="D77" s="21"/>
      <c r="E77" s="21"/>
      <c r="F77" s="21"/>
      <c r="G77" s="22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2"/>
      <c r="AK77" s="24"/>
      <c r="AL77" s="21"/>
      <c r="AM77" s="21"/>
      <c r="AN77" s="21"/>
      <c r="AO77" s="24"/>
      <c r="AP77" s="21"/>
      <c r="AQ77" s="21"/>
      <c r="AR77" s="21"/>
      <c r="AS77" s="21"/>
      <c r="AT77" s="21"/>
      <c r="AU77" s="21"/>
      <c r="AV77" s="21"/>
      <c r="AW77" s="21"/>
      <c r="AX77" s="21"/>
      <c r="AY77" s="21"/>
    </row>
    <row r="78" spans="1:51" x14ac:dyDescent="0.25">
      <c r="A78" s="21"/>
      <c r="B78" s="21"/>
      <c r="C78" s="21"/>
      <c r="D78" s="21"/>
      <c r="E78" s="21"/>
      <c r="F78" s="21"/>
      <c r="G78" s="22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2"/>
      <c r="AK78" s="24"/>
      <c r="AL78" s="21"/>
      <c r="AM78" s="21"/>
      <c r="AN78" s="21"/>
      <c r="AO78" s="24"/>
      <c r="AP78" s="21"/>
      <c r="AQ78" s="21"/>
      <c r="AR78" s="21"/>
      <c r="AS78" s="21"/>
      <c r="AT78" s="21"/>
      <c r="AU78" s="21"/>
      <c r="AV78" s="21"/>
      <c r="AW78" s="21"/>
      <c r="AX78" s="21"/>
      <c r="AY78" s="21"/>
    </row>
    <row r="79" spans="1:51" x14ac:dyDescent="0.25">
      <c r="A79" s="21"/>
      <c r="B79" s="21"/>
      <c r="C79" s="21"/>
      <c r="D79" s="21"/>
      <c r="E79" s="21"/>
      <c r="F79" s="21"/>
      <c r="G79" s="22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2"/>
      <c r="AK79" s="24"/>
      <c r="AL79" s="21"/>
      <c r="AM79" s="21"/>
      <c r="AN79" s="21"/>
      <c r="AO79" s="24"/>
      <c r="AP79" s="21"/>
      <c r="AQ79" s="21"/>
      <c r="AR79" s="21"/>
      <c r="AS79" s="21"/>
      <c r="AT79" s="21"/>
      <c r="AU79" s="21"/>
      <c r="AV79" s="21"/>
      <c r="AW79" s="21"/>
      <c r="AX79" s="21"/>
      <c r="AY79" s="21"/>
    </row>
    <row r="80" spans="1:51" x14ac:dyDescent="0.25">
      <c r="A80" s="21"/>
      <c r="B80" s="21"/>
      <c r="C80" s="21"/>
      <c r="D80" s="21"/>
      <c r="E80" s="21"/>
      <c r="F80" s="21"/>
      <c r="G80" s="22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2"/>
      <c r="AK80" s="24"/>
      <c r="AL80" s="21"/>
      <c r="AM80" s="21"/>
      <c r="AN80" s="21"/>
      <c r="AO80" s="24"/>
      <c r="AP80" s="21"/>
      <c r="AQ80" s="21"/>
      <c r="AR80" s="21"/>
      <c r="AS80" s="21"/>
      <c r="AT80" s="21"/>
      <c r="AU80" s="21"/>
      <c r="AV80" s="21"/>
      <c r="AW80" s="21"/>
      <c r="AX80" s="21"/>
      <c r="AY80" s="21"/>
    </row>
    <row r="81" spans="1:51" x14ac:dyDescent="0.25">
      <c r="A81" s="21"/>
      <c r="B81" s="21"/>
      <c r="C81" s="21"/>
      <c r="D81" s="21"/>
      <c r="E81" s="21"/>
      <c r="F81" s="21"/>
      <c r="G81" s="22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2"/>
      <c r="AK81" s="24"/>
      <c r="AL81" s="21"/>
      <c r="AM81" s="21"/>
      <c r="AN81" s="21"/>
      <c r="AO81" s="24"/>
      <c r="AP81" s="21"/>
      <c r="AQ81" s="21"/>
      <c r="AR81" s="21"/>
      <c r="AS81" s="21"/>
      <c r="AT81" s="21"/>
      <c r="AU81" s="21"/>
      <c r="AV81" s="21"/>
      <c r="AW81" s="21"/>
      <c r="AX81" s="21"/>
      <c r="AY81" s="21"/>
    </row>
    <row r="82" spans="1:51" x14ac:dyDescent="0.25">
      <c r="A82" s="21"/>
      <c r="B82" s="21"/>
      <c r="C82" s="21"/>
      <c r="D82" s="21"/>
      <c r="E82" s="21"/>
      <c r="F82" s="21"/>
      <c r="G82" s="22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2"/>
      <c r="AK82" s="24"/>
      <c r="AL82" s="21"/>
      <c r="AM82" s="21"/>
      <c r="AN82" s="21"/>
      <c r="AO82" s="24"/>
      <c r="AP82" s="21"/>
      <c r="AQ82" s="21"/>
      <c r="AR82" s="21"/>
      <c r="AS82" s="21"/>
      <c r="AT82" s="21"/>
      <c r="AU82" s="21"/>
      <c r="AV82" s="21"/>
      <c r="AW82" s="21"/>
      <c r="AX82" s="21"/>
      <c r="AY82" s="21"/>
    </row>
    <row r="83" spans="1:51" x14ac:dyDescent="0.25">
      <c r="A83" s="21"/>
      <c r="B83" s="21"/>
      <c r="C83" s="21"/>
      <c r="D83" s="21"/>
      <c r="E83" s="21"/>
      <c r="F83" s="21"/>
      <c r="G83" s="22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2"/>
      <c r="AK83" s="24"/>
      <c r="AL83" s="21"/>
      <c r="AM83" s="21"/>
      <c r="AN83" s="21"/>
      <c r="AO83" s="24"/>
      <c r="AP83" s="21"/>
      <c r="AQ83" s="21"/>
      <c r="AR83" s="21"/>
      <c r="AS83" s="21"/>
      <c r="AT83" s="21"/>
      <c r="AU83" s="21"/>
      <c r="AV83" s="21"/>
      <c r="AW83" s="21"/>
      <c r="AX83" s="21"/>
      <c r="AY83" s="21"/>
    </row>
    <row r="84" spans="1:51" x14ac:dyDescent="0.25">
      <c r="A84" s="21"/>
      <c r="B84" s="21"/>
      <c r="C84" s="21"/>
      <c r="D84" s="21"/>
      <c r="E84" s="21"/>
      <c r="F84" s="21"/>
      <c r="G84" s="22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2"/>
      <c r="AK84" s="24"/>
      <c r="AL84" s="21"/>
      <c r="AM84" s="21"/>
      <c r="AN84" s="21"/>
      <c r="AO84" s="24"/>
      <c r="AP84" s="21"/>
      <c r="AQ84" s="21"/>
      <c r="AR84" s="21"/>
      <c r="AS84" s="21"/>
      <c r="AT84" s="21"/>
      <c r="AU84" s="21"/>
      <c r="AV84" s="21"/>
      <c r="AW84" s="21"/>
      <c r="AX84" s="21"/>
      <c r="AY84" s="21"/>
    </row>
    <row r="85" spans="1:51" x14ac:dyDescent="0.25">
      <c r="A85" s="21"/>
      <c r="B85" s="21"/>
      <c r="C85" s="21"/>
      <c r="D85" s="21"/>
      <c r="E85" s="21"/>
      <c r="F85" s="21"/>
      <c r="G85" s="22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2"/>
      <c r="AK85" s="24"/>
      <c r="AL85" s="21"/>
      <c r="AM85" s="21"/>
      <c r="AN85" s="21"/>
      <c r="AO85" s="24"/>
      <c r="AP85" s="21"/>
      <c r="AQ85" s="21"/>
      <c r="AR85" s="21"/>
      <c r="AS85" s="21"/>
      <c r="AT85" s="21"/>
      <c r="AU85" s="21"/>
      <c r="AV85" s="21"/>
      <c r="AW85" s="21"/>
      <c r="AX85" s="21"/>
      <c r="AY85" s="21"/>
    </row>
    <row r="86" spans="1:51" x14ac:dyDescent="0.25">
      <c r="A86" s="21"/>
      <c r="B86" s="21"/>
      <c r="C86" s="21"/>
      <c r="D86" s="21"/>
      <c r="E86" s="21"/>
      <c r="F86" s="21"/>
      <c r="G86" s="22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2"/>
      <c r="AK86" s="24"/>
      <c r="AL86" s="21"/>
      <c r="AM86" s="21"/>
      <c r="AN86" s="21"/>
      <c r="AO86" s="24"/>
      <c r="AP86" s="21"/>
      <c r="AQ86" s="21"/>
      <c r="AR86" s="21"/>
      <c r="AS86" s="21"/>
      <c r="AT86" s="21"/>
      <c r="AU86" s="21"/>
      <c r="AV86" s="21"/>
      <c r="AW86" s="21"/>
      <c r="AX86" s="21"/>
      <c r="AY86" s="21"/>
    </row>
    <row r="87" spans="1:51" x14ac:dyDescent="0.25">
      <c r="A87" s="21"/>
      <c r="B87" s="21"/>
      <c r="C87" s="21"/>
      <c r="D87" s="21"/>
      <c r="E87" s="21"/>
      <c r="F87" s="21"/>
      <c r="G87" s="22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2"/>
      <c r="AK87" s="24"/>
      <c r="AL87" s="21"/>
      <c r="AM87" s="21"/>
      <c r="AN87" s="21"/>
      <c r="AO87" s="24"/>
      <c r="AP87" s="21"/>
      <c r="AQ87" s="21"/>
      <c r="AR87" s="21"/>
      <c r="AS87" s="21"/>
      <c r="AT87" s="21"/>
      <c r="AU87" s="21"/>
      <c r="AV87" s="21"/>
      <c r="AW87" s="21"/>
      <c r="AX87" s="21"/>
      <c r="AY87" s="21"/>
    </row>
    <row r="88" spans="1:51" x14ac:dyDescent="0.25">
      <c r="A88" s="21"/>
      <c r="B88" s="21"/>
      <c r="C88" s="21"/>
      <c r="D88" s="21"/>
      <c r="E88" s="21"/>
      <c r="F88" s="21"/>
      <c r="G88" s="22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2"/>
      <c r="AK88" s="24"/>
      <c r="AL88" s="21"/>
      <c r="AM88" s="21"/>
      <c r="AN88" s="21"/>
      <c r="AO88" s="24"/>
      <c r="AP88" s="21"/>
      <c r="AQ88" s="21"/>
      <c r="AR88" s="21"/>
      <c r="AS88" s="21"/>
      <c r="AT88" s="21"/>
      <c r="AU88" s="21"/>
      <c r="AV88" s="21"/>
      <c r="AW88" s="21"/>
      <c r="AX88" s="21"/>
      <c r="AY88" s="21"/>
    </row>
    <row r="89" spans="1:51" x14ac:dyDescent="0.25">
      <c r="A89" s="21"/>
      <c r="B89" s="21"/>
      <c r="C89" s="21"/>
      <c r="D89" s="21"/>
      <c r="E89" s="21"/>
      <c r="F89" s="21"/>
      <c r="G89" s="22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2"/>
      <c r="AK89" s="24"/>
      <c r="AL89" s="21"/>
      <c r="AM89" s="21"/>
      <c r="AN89" s="21"/>
      <c r="AO89" s="24"/>
      <c r="AP89" s="21"/>
      <c r="AQ89" s="21"/>
      <c r="AR89" s="21"/>
      <c r="AS89" s="21"/>
      <c r="AT89" s="21"/>
      <c r="AU89" s="21"/>
      <c r="AV89" s="21"/>
      <c r="AW89" s="21"/>
      <c r="AX89" s="21"/>
      <c r="AY89" s="21"/>
    </row>
    <row r="90" spans="1:51" x14ac:dyDescent="0.25">
      <c r="A90" s="21"/>
      <c r="B90" s="21"/>
      <c r="C90" s="21"/>
      <c r="D90" s="21"/>
      <c r="E90" s="21"/>
      <c r="F90" s="21"/>
      <c r="G90" s="22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2"/>
      <c r="AK90" s="24"/>
      <c r="AL90" s="21"/>
      <c r="AM90" s="21"/>
      <c r="AN90" s="21"/>
      <c r="AO90" s="24"/>
      <c r="AP90" s="21"/>
      <c r="AQ90" s="21"/>
      <c r="AR90" s="21"/>
      <c r="AS90" s="21"/>
      <c r="AT90" s="21"/>
      <c r="AU90" s="21"/>
      <c r="AV90" s="21"/>
      <c r="AW90" s="21"/>
      <c r="AX90" s="21"/>
      <c r="AY90" s="21"/>
    </row>
    <row r="91" spans="1:51" x14ac:dyDescent="0.25">
      <c r="A91" s="21"/>
      <c r="B91" s="21"/>
      <c r="C91" s="21"/>
      <c r="D91" s="21"/>
      <c r="E91" s="21"/>
      <c r="F91" s="21"/>
      <c r="G91" s="22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2"/>
      <c r="AK91" s="24"/>
      <c r="AL91" s="21"/>
      <c r="AM91" s="21"/>
      <c r="AN91" s="21"/>
      <c r="AO91" s="24"/>
      <c r="AP91" s="21"/>
      <c r="AQ91" s="21"/>
      <c r="AR91" s="21"/>
      <c r="AS91" s="21"/>
      <c r="AT91" s="21"/>
      <c r="AU91" s="21"/>
      <c r="AV91" s="21"/>
      <c r="AW91" s="21"/>
      <c r="AX91" s="21"/>
      <c r="AY91" s="21"/>
    </row>
    <row r="92" spans="1:51" x14ac:dyDescent="0.25">
      <c r="A92" s="21"/>
      <c r="B92" s="21"/>
      <c r="C92" s="21"/>
      <c r="D92" s="21"/>
      <c r="E92" s="21"/>
      <c r="F92" s="21"/>
      <c r="G92" s="22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2"/>
      <c r="AK92" s="24"/>
      <c r="AL92" s="21"/>
      <c r="AM92" s="21"/>
      <c r="AN92" s="21"/>
      <c r="AO92" s="24"/>
      <c r="AP92" s="21"/>
      <c r="AQ92" s="21"/>
      <c r="AR92" s="21"/>
      <c r="AS92" s="21"/>
      <c r="AT92" s="21"/>
      <c r="AU92" s="21"/>
      <c r="AV92" s="21"/>
      <c r="AW92" s="21"/>
      <c r="AX92" s="21"/>
      <c r="AY92" s="21"/>
    </row>
    <row r="93" spans="1:51" x14ac:dyDescent="0.25">
      <c r="A93" s="21"/>
      <c r="B93" s="21"/>
      <c r="C93" s="21"/>
      <c r="D93" s="21"/>
      <c r="E93" s="21"/>
      <c r="F93" s="21"/>
      <c r="G93" s="22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2"/>
      <c r="AK93" s="24"/>
      <c r="AL93" s="21"/>
      <c r="AM93" s="21"/>
      <c r="AN93" s="21"/>
      <c r="AO93" s="24"/>
      <c r="AP93" s="21"/>
      <c r="AQ93" s="21"/>
      <c r="AR93" s="21"/>
      <c r="AS93" s="21"/>
      <c r="AT93" s="21"/>
      <c r="AU93" s="21"/>
      <c r="AV93" s="21"/>
      <c r="AW93" s="21"/>
      <c r="AX93" s="21"/>
      <c r="AY93" s="21"/>
    </row>
    <row r="94" spans="1:51" x14ac:dyDescent="0.25">
      <c r="A94" s="21"/>
      <c r="B94" s="21"/>
      <c r="C94" s="21"/>
      <c r="D94" s="21"/>
      <c r="E94" s="21"/>
      <c r="F94" s="21"/>
      <c r="G94" s="22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2"/>
      <c r="AK94" s="24"/>
      <c r="AL94" s="21"/>
      <c r="AM94" s="21"/>
      <c r="AN94" s="21"/>
      <c r="AO94" s="24"/>
      <c r="AP94" s="21"/>
      <c r="AQ94" s="21"/>
      <c r="AR94" s="21"/>
      <c r="AS94" s="21"/>
      <c r="AT94" s="21"/>
      <c r="AU94" s="21"/>
      <c r="AV94" s="21"/>
      <c r="AW94" s="21"/>
      <c r="AX94" s="21"/>
      <c r="AY94" s="21"/>
    </row>
    <row r="95" spans="1:51" x14ac:dyDescent="0.25">
      <c r="A95" s="21"/>
      <c r="B95" s="21"/>
      <c r="C95" s="21"/>
      <c r="D95" s="21"/>
      <c r="E95" s="21"/>
      <c r="F95" s="21"/>
      <c r="G95" s="22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2"/>
      <c r="AK95" s="24"/>
      <c r="AL95" s="21"/>
      <c r="AM95" s="21"/>
      <c r="AN95" s="21"/>
      <c r="AO95" s="24"/>
      <c r="AP95" s="21"/>
      <c r="AQ95" s="21"/>
      <c r="AR95" s="21"/>
      <c r="AS95" s="21"/>
      <c r="AT95" s="21"/>
      <c r="AU95" s="21"/>
      <c r="AV95" s="21"/>
      <c r="AW95" s="21"/>
      <c r="AX95" s="21"/>
      <c r="AY95" s="21"/>
    </row>
    <row r="96" spans="1:51" x14ac:dyDescent="0.25">
      <c r="A96" s="21"/>
      <c r="B96" s="21"/>
      <c r="C96" s="21"/>
      <c r="D96" s="21"/>
      <c r="E96" s="21"/>
      <c r="F96" s="21"/>
      <c r="G96" s="22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2"/>
      <c r="AK96" s="24"/>
      <c r="AL96" s="21"/>
      <c r="AM96" s="21"/>
      <c r="AN96" s="21"/>
      <c r="AO96" s="24"/>
      <c r="AP96" s="21"/>
      <c r="AQ96" s="21"/>
      <c r="AR96" s="21"/>
      <c r="AS96" s="21"/>
      <c r="AT96" s="21"/>
      <c r="AU96" s="21"/>
      <c r="AV96" s="21"/>
      <c r="AW96" s="21"/>
      <c r="AX96" s="21"/>
      <c r="AY96" s="21"/>
    </row>
    <row r="97" spans="1:51" x14ac:dyDescent="0.25">
      <c r="A97" s="21"/>
      <c r="B97" s="21"/>
      <c r="C97" s="21"/>
      <c r="D97" s="21"/>
      <c r="E97" s="21"/>
      <c r="F97" s="21"/>
      <c r="G97" s="22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2"/>
      <c r="AK97" s="24"/>
      <c r="AL97" s="21"/>
      <c r="AM97" s="21"/>
      <c r="AN97" s="21"/>
      <c r="AO97" s="24"/>
      <c r="AP97" s="21"/>
      <c r="AQ97" s="21"/>
      <c r="AR97" s="21"/>
      <c r="AS97" s="21"/>
      <c r="AT97" s="21"/>
      <c r="AU97" s="21"/>
      <c r="AV97" s="21"/>
      <c r="AW97" s="21"/>
      <c r="AX97" s="21"/>
      <c r="AY97" s="21"/>
    </row>
    <row r="98" spans="1:51" x14ac:dyDescent="0.25">
      <c r="A98" s="21"/>
      <c r="B98" s="21"/>
      <c r="C98" s="21"/>
      <c r="D98" s="21"/>
      <c r="E98" s="21"/>
      <c r="F98" s="21"/>
      <c r="G98" s="22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2"/>
      <c r="AK98" s="24"/>
      <c r="AL98" s="21"/>
      <c r="AM98" s="21"/>
      <c r="AN98" s="21"/>
      <c r="AO98" s="24"/>
      <c r="AP98" s="21"/>
      <c r="AQ98" s="21"/>
      <c r="AR98" s="21"/>
      <c r="AS98" s="21"/>
      <c r="AT98" s="21"/>
      <c r="AU98" s="21"/>
      <c r="AV98" s="21"/>
      <c r="AW98" s="21"/>
      <c r="AX98" s="21"/>
      <c r="AY98" s="21"/>
    </row>
    <row r="99" spans="1:51" x14ac:dyDescent="0.25">
      <c r="A99" s="21"/>
      <c r="B99" s="21"/>
      <c r="C99" s="21"/>
      <c r="D99" s="21"/>
      <c r="E99" s="21"/>
      <c r="F99" s="21"/>
      <c r="G99" s="22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2"/>
      <c r="AK99" s="24"/>
      <c r="AL99" s="21"/>
      <c r="AM99" s="21"/>
      <c r="AN99" s="21"/>
      <c r="AO99" s="24"/>
      <c r="AP99" s="21"/>
      <c r="AQ99" s="21"/>
      <c r="AR99" s="21"/>
      <c r="AS99" s="21"/>
      <c r="AT99" s="21"/>
      <c r="AU99" s="21"/>
      <c r="AV99" s="21"/>
      <c r="AW99" s="21"/>
      <c r="AX99" s="21"/>
      <c r="AY99" s="21"/>
    </row>
    <row r="100" spans="1:51" x14ac:dyDescent="0.25">
      <c r="A100" s="21"/>
      <c r="B100" s="21"/>
      <c r="C100" s="21"/>
      <c r="D100" s="21"/>
      <c r="E100" s="21"/>
      <c r="F100" s="21"/>
      <c r="G100" s="22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2"/>
      <c r="AK100" s="24"/>
      <c r="AL100" s="21"/>
      <c r="AM100" s="21"/>
      <c r="AN100" s="21"/>
      <c r="AO100" s="24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</row>
    <row r="101" spans="1:51" x14ac:dyDescent="0.25">
      <c r="A101" s="21"/>
      <c r="B101" s="21"/>
      <c r="C101" s="21"/>
      <c r="D101" s="21"/>
      <c r="E101" s="21"/>
      <c r="F101" s="21"/>
      <c r="G101" s="22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2"/>
      <c r="AK101" s="24"/>
      <c r="AL101" s="21"/>
      <c r="AM101" s="21"/>
      <c r="AN101" s="21"/>
      <c r="AO101" s="24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</row>
    <row r="102" spans="1:51" x14ac:dyDescent="0.25">
      <c r="A102" s="21"/>
      <c r="B102" s="21"/>
      <c r="C102" s="21"/>
      <c r="D102" s="21"/>
      <c r="E102" s="21"/>
      <c r="F102" s="21"/>
      <c r="G102" s="22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2"/>
      <c r="AK102" s="24"/>
      <c r="AL102" s="21"/>
      <c r="AM102" s="21"/>
      <c r="AN102" s="21"/>
      <c r="AO102" s="24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</row>
    <row r="103" spans="1:51" x14ac:dyDescent="0.25">
      <c r="A103" s="21"/>
      <c r="B103" s="21"/>
      <c r="C103" s="21"/>
      <c r="D103" s="21"/>
      <c r="E103" s="21"/>
      <c r="F103" s="21"/>
      <c r="G103" s="22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2"/>
      <c r="AK103" s="24"/>
      <c r="AL103" s="21"/>
      <c r="AM103" s="21"/>
      <c r="AN103" s="21"/>
      <c r="AO103" s="24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</row>
    <row r="104" spans="1:51" x14ac:dyDescent="0.25">
      <c r="A104" s="21"/>
      <c r="B104" s="21"/>
      <c r="C104" s="21"/>
      <c r="D104" s="21"/>
      <c r="E104" s="21"/>
      <c r="F104" s="21"/>
      <c r="G104" s="22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2"/>
      <c r="AK104" s="24"/>
      <c r="AL104" s="21"/>
      <c r="AM104" s="21"/>
      <c r="AN104" s="21"/>
      <c r="AO104" s="24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</row>
    <row r="105" spans="1:51" x14ac:dyDescent="0.25">
      <c r="A105" s="21"/>
      <c r="B105" s="21"/>
      <c r="C105" s="21"/>
      <c r="D105" s="21"/>
      <c r="E105" s="21"/>
      <c r="F105" s="21"/>
      <c r="G105" s="22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2"/>
      <c r="AK105" s="24"/>
      <c r="AL105" s="21"/>
      <c r="AM105" s="21"/>
      <c r="AN105" s="21"/>
      <c r="AO105" s="24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</row>
    <row r="106" spans="1:51" x14ac:dyDescent="0.25">
      <c r="A106" s="21"/>
      <c r="B106" s="21"/>
      <c r="C106" s="21"/>
      <c r="D106" s="21"/>
      <c r="E106" s="21"/>
      <c r="F106" s="21"/>
      <c r="G106" s="22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2"/>
      <c r="AK106" s="24"/>
      <c r="AL106" s="21"/>
      <c r="AM106" s="21"/>
      <c r="AN106" s="21"/>
      <c r="AO106" s="24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</row>
    <row r="107" spans="1:51" x14ac:dyDescent="0.25">
      <c r="A107" s="21"/>
      <c r="B107" s="21"/>
      <c r="C107" s="21"/>
      <c r="D107" s="21"/>
      <c r="E107" s="21"/>
      <c r="F107" s="21"/>
      <c r="G107" s="22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2"/>
      <c r="AK107" s="24"/>
      <c r="AL107" s="21"/>
      <c r="AM107" s="21"/>
      <c r="AN107" s="21"/>
      <c r="AO107" s="24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</row>
    <row r="108" spans="1:51" x14ac:dyDescent="0.25">
      <c r="A108" s="21"/>
      <c r="B108" s="21"/>
      <c r="C108" s="21"/>
      <c r="D108" s="21"/>
      <c r="E108" s="21"/>
      <c r="F108" s="21"/>
      <c r="G108" s="22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2"/>
      <c r="AK108" s="24"/>
      <c r="AL108" s="21"/>
      <c r="AM108" s="21"/>
      <c r="AN108" s="21"/>
      <c r="AO108" s="24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</row>
    <row r="109" spans="1:51" x14ac:dyDescent="0.25">
      <c r="A109" s="21"/>
      <c r="B109" s="21"/>
      <c r="C109" s="21"/>
      <c r="D109" s="21"/>
      <c r="E109" s="21"/>
      <c r="F109" s="21"/>
      <c r="G109" s="22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2"/>
      <c r="AK109" s="24"/>
      <c r="AL109" s="21"/>
      <c r="AM109" s="21"/>
      <c r="AN109" s="21"/>
      <c r="AO109" s="24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</row>
    <row r="110" spans="1:51" x14ac:dyDescent="0.25">
      <c r="A110" s="21"/>
      <c r="B110" s="21"/>
      <c r="C110" s="21"/>
      <c r="D110" s="21"/>
      <c r="E110" s="21"/>
      <c r="F110" s="21"/>
      <c r="G110" s="22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2"/>
      <c r="AK110" s="24"/>
      <c r="AL110" s="21"/>
      <c r="AM110" s="21"/>
      <c r="AN110" s="21"/>
      <c r="AO110" s="24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</row>
    <row r="111" spans="1:51" x14ac:dyDescent="0.25">
      <c r="A111" s="21"/>
      <c r="B111" s="21"/>
      <c r="C111" s="21"/>
      <c r="D111" s="21"/>
      <c r="E111" s="21"/>
      <c r="F111" s="21"/>
      <c r="G111" s="22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2"/>
      <c r="AK111" s="24"/>
      <c r="AL111" s="21"/>
      <c r="AM111" s="21"/>
      <c r="AN111" s="21"/>
      <c r="AO111" s="24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</row>
    <row r="112" spans="1:51" x14ac:dyDescent="0.25">
      <c r="A112" s="21"/>
      <c r="B112" s="21"/>
      <c r="C112" s="21"/>
      <c r="D112" s="21"/>
      <c r="E112" s="21"/>
      <c r="F112" s="21"/>
      <c r="G112" s="22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2"/>
      <c r="AK112" s="24"/>
      <c r="AL112" s="21"/>
      <c r="AM112" s="21"/>
      <c r="AN112" s="21"/>
      <c r="AO112" s="24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</row>
    <row r="113" spans="1:51" x14ac:dyDescent="0.25">
      <c r="A113" s="21"/>
      <c r="B113" s="21"/>
      <c r="C113" s="21"/>
      <c r="D113" s="21"/>
      <c r="E113" s="21"/>
      <c r="F113" s="21"/>
      <c r="G113" s="22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2"/>
      <c r="AK113" s="24"/>
      <c r="AL113" s="21"/>
      <c r="AM113" s="21"/>
      <c r="AN113" s="21"/>
      <c r="AO113" s="24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</row>
    <row r="114" spans="1:51" x14ac:dyDescent="0.25">
      <c r="A114" s="21"/>
      <c r="B114" s="21"/>
      <c r="C114" s="21"/>
      <c r="D114" s="21"/>
      <c r="E114" s="21"/>
      <c r="F114" s="21"/>
      <c r="G114" s="22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2"/>
      <c r="AK114" s="24"/>
      <c r="AL114" s="21"/>
      <c r="AM114" s="21"/>
      <c r="AN114" s="21"/>
      <c r="AO114" s="24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</row>
    <row r="115" spans="1:51" x14ac:dyDescent="0.25">
      <c r="A115" s="21"/>
      <c r="B115" s="21"/>
      <c r="C115" s="21"/>
      <c r="D115" s="21"/>
      <c r="E115" s="21"/>
      <c r="F115" s="21"/>
      <c r="G115" s="22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2"/>
      <c r="AK115" s="24"/>
      <c r="AL115" s="21"/>
      <c r="AM115" s="21"/>
      <c r="AN115" s="21"/>
      <c r="AO115" s="24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</row>
    <row r="116" spans="1:51" x14ac:dyDescent="0.25">
      <c r="A116" s="21"/>
      <c r="B116" s="21"/>
      <c r="C116" s="21"/>
      <c r="D116" s="21"/>
      <c r="E116" s="21"/>
      <c r="F116" s="21"/>
      <c r="G116" s="22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2"/>
      <c r="AK116" s="24"/>
      <c r="AL116" s="21"/>
      <c r="AM116" s="21"/>
      <c r="AN116" s="21"/>
      <c r="AO116" s="24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</row>
    <row r="117" spans="1:51" x14ac:dyDescent="0.25">
      <c r="A117" s="21"/>
      <c r="B117" s="21"/>
      <c r="C117" s="21"/>
      <c r="D117" s="21"/>
      <c r="E117" s="21"/>
      <c r="F117" s="21"/>
      <c r="G117" s="22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2"/>
      <c r="AK117" s="24"/>
      <c r="AL117" s="21"/>
      <c r="AM117" s="21"/>
      <c r="AN117" s="21"/>
      <c r="AO117" s="24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</row>
    <row r="118" spans="1:51" x14ac:dyDescent="0.25">
      <c r="A118" s="21"/>
      <c r="B118" s="21"/>
      <c r="C118" s="21"/>
      <c r="D118" s="21"/>
      <c r="E118" s="21"/>
      <c r="F118" s="21"/>
      <c r="G118" s="22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2"/>
      <c r="AK118" s="24"/>
      <c r="AL118" s="21"/>
      <c r="AM118" s="21"/>
      <c r="AN118" s="21"/>
      <c r="AO118" s="24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</row>
    <row r="119" spans="1:51" x14ac:dyDescent="0.25">
      <c r="A119" s="21"/>
      <c r="B119" s="21"/>
      <c r="C119" s="21"/>
      <c r="D119" s="21"/>
      <c r="E119" s="21"/>
      <c r="F119" s="21"/>
      <c r="G119" s="22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2"/>
      <c r="AK119" s="24"/>
      <c r="AL119" s="21"/>
      <c r="AM119" s="21"/>
      <c r="AN119" s="21"/>
      <c r="AO119" s="24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</row>
    <row r="120" spans="1:51" x14ac:dyDescent="0.25">
      <c r="A120" s="21"/>
      <c r="B120" s="21"/>
      <c r="C120" s="21"/>
      <c r="D120" s="21"/>
      <c r="E120" s="21"/>
      <c r="F120" s="21"/>
      <c r="G120" s="22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2"/>
      <c r="AK120" s="24"/>
      <c r="AL120" s="21"/>
      <c r="AM120" s="21"/>
      <c r="AN120" s="21"/>
      <c r="AO120" s="24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</row>
    <row r="121" spans="1:51" x14ac:dyDescent="0.25">
      <c r="A121" s="21"/>
      <c r="B121" s="21"/>
      <c r="C121" s="21"/>
      <c r="D121" s="21"/>
      <c r="E121" s="21"/>
      <c r="F121" s="21"/>
      <c r="G121" s="22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2"/>
      <c r="AK121" s="24"/>
      <c r="AL121" s="21"/>
      <c r="AM121" s="21"/>
      <c r="AN121" s="21"/>
      <c r="AO121" s="24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</row>
    <row r="122" spans="1:51" x14ac:dyDescent="0.25">
      <c r="A122" s="21"/>
      <c r="B122" s="21"/>
      <c r="C122" s="21"/>
      <c r="D122" s="21"/>
      <c r="E122" s="21"/>
      <c r="F122" s="21"/>
      <c r="G122" s="22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2"/>
      <c r="AK122" s="24"/>
      <c r="AL122" s="21"/>
      <c r="AM122" s="21"/>
      <c r="AN122" s="21"/>
      <c r="AO122" s="24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</row>
    <row r="123" spans="1:51" x14ac:dyDescent="0.25">
      <c r="A123" s="21"/>
      <c r="B123" s="21"/>
      <c r="C123" s="21"/>
      <c r="D123" s="21"/>
      <c r="E123" s="21"/>
      <c r="F123" s="21"/>
      <c r="G123" s="22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2"/>
      <c r="AK123" s="24"/>
      <c r="AL123" s="21"/>
      <c r="AM123" s="21"/>
      <c r="AN123" s="21"/>
      <c r="AO123" s="24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</row>
    <row r="124" spans="1:51" x14ac:dyDescent="0.25">
      <c r="A124" s="21"/>
      <c r="B124" s="21"/>
      <c r="C124" s="21"/>
      <c r="D124" s="21"/>
      <c r="E124" s="21"/>
      <c r="F124" s="21"/>
      <c r="G124" s="22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2"/>
      <c r="AK124" s="24"/>
      <c r="AL124" s="21"/>
      <c r="AM124" s="21"/>
      <c r="AN124" s="21"/>
      <c r="AO124" s="24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</row>
    <row r="125" spans="1:51" x14ac:dyDescent="0.25">
      <c r="A125" s="21"/>
      <c r="B125" s="21"/>
      <c r="C125" s="21"/>
      <c r="D125" s="21"/>
      <c r="E125" s="21"/>
      <c r="F125" s="21"/>
      <c r="G125" s="22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2"/>
      <c r="AK125" s="24"/>
      <c r="AL125" s="21"/>
      <c r="AM125" s="21"/>
      <c r="AN125" s="21"/>
      <c r="AO125" s="24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</row>
    <row r="126" spans="1:51" x14ac:dyDescent="0.25">
      <c r="A126" s="21"/>
      <c r="B126" s="21"/>
      <c r="C126" s="21"/>
      <c r="D126" s="21"/>
      <c r="E126" s="21"/>
      <c r="F126" s="21"/>
      <c r="G126" s="22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2"/>
      <c r="AK126" s="24"/>
      <c r="AL126" s="21"/>
      <c r="AM126" s="21"/>
      <c r="AN126" s="21"/>
      <c r="AO126" s="24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</row>
    <row r="127" spans="1:51" x14ac:dyDescent="0.25">
      <c r="A127" s="21"/>
      <c r="B127" s="21"/>
      <c r="C127" s="21"/>
      <c r="D127" s="21"/>
      <c r="E127" s="21"/>
      <c r="F127" s="21"/>
      <c r="G127" s="22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2"/>
      <c r="AK127" s="24"/>
      <c r="AL127" s="21"/>
      <c r="AM127" s="21"/>
      <c r="AN127" s="21"/>
      <c r="AO127" s="24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</row>
    <row r="128" spans="1:51" x14ac:dyDescent="0.25">
      <c r="A128" s="21"/>
      <c r="B128" s="21"/>
      <c r="C128" s="21"/>
      <c r="D128" s="21"/>
      <c r="E128" s="21"/>
      <c r="F128" s="21"/>
      <c r="G128" s="22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2"/>
      <c r="AK128" s="24"/>
      <c r="AL128" s="21"/>
      <c r="AM128" s="21"/>
      <c r="AN128" s="21"/>
      <c r="AO128" s="24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</row>
    <row r="129" spans="1:51" x14ac:dyDescent="0.25">
      <c r="A129" s="21"/>
      <c r="B129" s="21"/>
      <c r="C129" s="21"/>
      <c r="D129" s="21"/>
      <c r="E129" s="21"/>
      <c r="F129" s="21"/>
      <c r="G129" s="22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2"/>
      <c r="AK129" s="24"/>
      <c r="AL129" s="21"/>
      <c r="AM129" s="21"/>
      <c r="AN129" s="21"/>
      <c r="AO129" s="24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</row>
    <row r="130" spans="1:51" x14ac:dyDescent="0.25">
      <c r="A130" s="21"/>
      <c r="B130" s="21"/>
      <c r="C130" s="21"/>
      <c r="D130" s="21"/>
      <c r="E130" s="21"/>
      <c r="F130" s="21"/>
      <c r="G130" s="22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2"/>
      <c r="AK130" s="24"/>
      <c r="AL130" s="21"/>
      <c r="AM130" s="21"/>
      <c r="AN130" s="21"/>
      <c r="AO130" s="24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</row>
    <row r="131" spans="1:51" x14ac:dyDescent="0.25">
      <c r="A131" s="21"/>
      <c r="B131" s="21"/>
      <c r="C131" s="21"/>
      <c r="D131" s="21"/>
      <c r="E131" s="21"/>
      <c r="F131" s="21"/>
      <c r="G131" s="22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2"/>
      <c r="AK131" s="24"/>
      <c r="AL131" s="21"/>
      <c r="AM131" s="21"/>
      <c r="AN131" s="21"/>
      <c r="AO131" s="24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</row>
    <row r="132" spans="1:51" x14ac:dyDescent="0.25">
      <c r="A132" s="21"/>
      <c r="B132" s="21"/>
      <c r="C132" s="21"/>
      <c r="D132" s="21"/>
      <c r="E132" s="21"/>
      <c r="F132" s="21"/>
      <c r="G132" s="22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2"/>
      <c r="AK132" s="24"/>
      <c r="AL132" s="21"/>
      <c r="AM132" s="21"/>
      <c r="AN132" s="21"/>
      <c r="AO132" s="24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</row>
    <row r="133" spans="1:51" x14ac:dyDescent="0.25">
      <c r="A133" s="21"/>
      <c r="B133" s="21"/>
      <c r="C133" s="21"/>
      <c r="D133" s="21"/>
      <c r="E133" s="21"/>
      <c r="F133" s="21"/>
      <c r="G133" s="22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2"/>
      <c r="AK133" s="24"/>
      <c r="AL133" s="21"/>
      <c r="AM133" s="21"/>
      <c r="AN133" s="21"/>
      <c r="AO133" s="24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</row>
    <row r="134" spans="1:51" x14ac:dyDescent="0.25">
      <c r="A134" s="21"/>
      <c r="B134" s="21"/>
      <c r="C134" s="21"/>
      <c r="D134" s="21"/>
      <c r="E134" s="21"/>
      <c r="F134" s="21"/>
      <c r="G134" s="22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2"/>
      <c r="AK134" s="24"/>
      <c r="AL134" s="21"/>
      <c r="AM134" s="21"/>
      <c r="AN134" s="21"/>
      <c r="AO134" s="24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</row>
    <row r="135" spans="1:51" x14ac:dyDescent="0.25">
      <c r="A135" s="21"/>
      <c r="B135" s="21"/>
      <c r="C135" s="21"/>
      <c r="D135" s="21"/>
      <c r="E135" s="21"/>
      <c r="F135" s="21"/>
      <c r="G135" s="22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2"/>
      <c r="AK135" s="24"/>
      <c r="AL135" s="21"/>
      <c r="AM135" s="21"/>
      <c r="AN135" s="21"/>
      <c r="AO135" s="24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</row>
    <row r="136" spans="1:51" x14ac:dyDescent="0.25">
      <c r="A136" s="21"/>
      <c r="B136" s="21"/>
      <c r="C136" s="21"/>
      <c r="D136" s="21"/>
      <c r="E136" s="21"/>
      <c r="F136" s="21"/>
      <c r="G136" s="22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2"/>
      <c r="AK136" s="24"/>
      <c r="AL136" s="21"/>
      <c r="AM136" s="21"/>
      <c r="AN136" s="21"/>
      <c r="AO136" s="24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</row>
    <row r="137" spans="1:51" x14ac:dyDescent="0.25">
      <c r="A137" s="21"/>
      <c r="B137" s="21"/>
      <c r="C137" s="21"/>
      <c r="D137" s="21"/>
      <c r="E137" s="21"/>
      <c r="F137" s="21"/>
      <c r="G137" s="22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2"/>
      <c r="AK137" s="24"/>
      <c r="AL137" s="21"/>
      <c r="AM137" s="21"/>
      <c r="AN137" s="21"/>
      <c r="AO137" s="24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</row>
    <row r="138" spans="1:51" x14ac:dyDescent="0.25">
      <c r="A138" s="21"/>
      <c r="B138" s="21"/>
      <c r="C138" s="21"/>
      <c r="D138" s="21"/>
      <c r="E138" s="21"/>
      <c r="F138" s="21"/>
      <c r="G138" s="22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2"/>
      <c r="AK138" s="24"/>
      <c r="AL138" s="21"/>
      <c r="AM138" s="21"/>
      <c r="AN138" s="21"/>
      <c r="AO138" s="24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</row>
    <row r="139" spans="1:51" x14ac:dyDescent="0.25">
      <c r="A139" s="21"/>
      <c r="B139" s="21"/>
      <c r="C139" s="21"/>
      <c r="D139" s="21"/>
      <c r="E139" s="21"/>
      <c r="F139" s="21"/>
      <c r="G139" s="22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2"/>
      <c r="AK139" s="24"/>
      <c r="AL139" s="21"/>
      <c r="AM139" s="21"/>
      <c r="AN139" s="21"/>
      <c r="AO139" s="24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</row>
    <row r="140" spans="1:51" x14ac:dyDescent="0.25">
      <c r="A140" s="21"/>
      <c r="B140" s="21"/>
      <c r="C140" s="21"/>
      <c r="D140" s="21"/>
      <c r="E140" s="21"/>
      <c r="F140" s="21"/>
      <c r="G140" s="22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2"/>
      <c r="AK140" s="24"/>
      <c r="AL140" s="21"/>
      <c r="AM140" s="21"/>
      <c r="AN140" s="21"/>
      <c r="AO140" s="24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</row>
    <row r="141" spans="1:51" x14ac:dyDescent="0.25">
      <c r="A141" s="21"/>
      <c r="B141" s="21"/>
      <c r="C141" s="21"/>
      <c r="D141" s="21"/>
      <c r="E141" s="21"/>
      <c r="F141" s="21"/>
      <c r="G141" s="22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2"/>
      <c r="AK141" s="24"/>
      <c r="AL141" s="21"/>
      <c r="AM141" s="21"/>
      <c r="AN141" s="21"/>
      <c r="AO141" s="24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</row>
    <row r="142" spans="1:51" x14ac:dyDescent="0.25">
      <c r="A142" s="21"/>
      <c r="B142" s="21"/>
      <c r="C142" s="21"/>
      <c r="D142" s="21"/>
      <c r="E142" s="21"/>
      <c r="F142" s="21"/>
      <c r="G142" s="22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2"/>
      <c r="AK142" s="24"/>
      <c r="AL142" s="21"/>
      <c r="AM142" s="21"/>
      <c r="AN142" s="21"/>
      <c r="AO142" s="24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</row>
    <row r="143" spans="1:51" x14ac:dyDescent="0.25">
      <c r="A143" s="21"/>
      <c r="B143" s="21"/>
      <c r="C143" s="21"/>
      <c r="D143" s="21"/>
      <c r="E143" s="21"/>
      <c r="F143" s="21"/>
      <c r="G143" s="22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2"/>
      <c r="AK143" s="24"/>
      <c r="AL143" s="21"/>
      <c r="AM143" s="21"/>
      <c r="AN143" s="21"/>
      <c r="AO143" s="24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</row>
    <row r="144" spans="1:51" x14ac:dyDescent="0.25">
      <c r="A144" s="21"/>
      <c r="B144" s="21"/>
      <c r="C144" s="21"/>
      <c r="D144" s="21"/>
      <c r="E144" s="21"/>
      <c r="F144" s="21"/>
      <c r="G144" s="22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2"/>
      <c r="AK144" s="24"/>
      <c r="AL144" s="21"/>
      <c r="AM144" s="21"/>
      <c r="AN144" s="21"/>
      <c r="AO144" s="24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</row>
    <row r="145" spans="1:51" x14ac:dyDescent="0.25">
      <c r="A145" s="21"/>
      <c r="B145" s="21"/>
      <c r="C145" s="21"/>
      <c r="D145" s="21"/>
      <c r="E145" s="21"/>
      <c r="F145" s="21"/>
      <c r="G145" s="22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2"/>
      <c r="AK145" s="24"/>
      <c r="AL145" s="21"/>
      <c r="AM145" s="21"/>
      <c r="AN145" s="21"/>
      <c r="AO145" s="24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</row>
    <row r="146" spans="1:51" x14ac:dyDescent="0.25">
      <c r="A146" s="21"/>
      <c r="B146" s="21"/>
      <c r="C146" s="21"/>
      <c r="D146" s="21"/>
      <c r="E146" s="21"/>
      <c r="F146" s="21"/>
      <c r="G146" s="22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2"/>
      <c r="AK146" s="24"/>
      <c r="AL146" s="21"/>
      <c r="AM146" s="21"/>
      <c r="AN146" s="21"/>
      <c r="AO146" s="24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</row>
    <row r="147" spans="1:51" x14ac:dyDescent="0.25">
      <c r="A147" s="21"/>
      <c r="B147" s="21"/>
      <c r="C147" s="21"/>
      <c r="D147" s="21"/>
      <c r="E147" s="21"/>
      <c r="F147" s="21"/>
      <c r="G147" s="22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2"/>
      <c r="AK147" s="24"/>
      <c r="AL147" s="21"/>
      <c r="AM147" s="21"/>
      <c r="AN147" s="21"/>
      <c r="AO147" s="24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</row>
    <row r="148" spans="1:51" x14ac:dyDescent="0.25">
      <c r="A148" s="21"/>
      <c r="B148" s="21"/>
      <c r="C148" s="21"/>
      <c r="D148" s="21"/>
      <c r="E148" s="21"/>
      <c r="F148" s="21"/>
      <c r="G148" s="22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2"/>
      <c r="AK148" s="24"/>
      <c r="AL148" s="21"/>
      <c r="AM148" s="21"/>
      <c r="AN148" s="21"/>
      <c r="AO148" s="24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</row>
    <row r="149" spans="1:51" x14ac:dyDescent="0.25">
      <c r="A149" s="21"/>
      <c r="B149" s="21"/>
      <c r="C149" s="21"/>
      <c r="D149" s="21"/>
      <c r="E149" s="21"/>
      <c r="F149" s="21"/>
      <c r="G149" s="22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2"/>
      <c r="AK149" s="24"/>
      <c r="AL149" s="21"/>
      <c r="AM149" s="21"/>
      <c r="AN149" s="21"/>
      <c r="AO149" s="24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</row>
    <row r="150" spans="1:51" x14ac:dyDescent="0.25">
      <c r="A150" s="21"/>
      <c r="B150" s="21"/>
      <c r="C150" s="21"/>
      <c r="D150" s="21"/>
      <c r="E150" s="21"/>
      <c r="F150" s="21"/>
      <c r="G150" s="22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2"/>
      <c r="AK150" s="24"/>
      <c r="AL150" s="21"/>
      <c r="AM150" s="21"/>
      <c r="AN150" s="21"/>
      <c r="AO150" s="24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</row>
    <row r="151" spans="1:51" x14ac:dyDescent="0.25">
      <c r="A151" s="21"/>
      <c r="B151" s="21"/>
      <c r="C151" s="21"/>
      <c r="D151" s="21"/>
      <c r="E151" s="21"/>
      <c r="F151" s="21"/>
      <c r="G151" s="22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2"/>
      <c r="AK151" s="24"/>
      <c r="AL151" s="21"/>
      <c r="AM151" s="21"/>
      <c r="AN151" s="21"/>
      <c r="AO151" s="24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</row>
    <row r="152" spans="1:51" x14ac:dyDescent="0.25">
      <c r="A152" s="21"/>
      <c r="B152" s="21"/>
      <c r="C152" s="21"/>
      <c r="D152" s="21"/>
      <c r="E152" s="21"/>
      <c r="F152" s="21"/>
      <c r="G152" s="22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2"/>
      <c r="AK152" s="24"/>
      <c r="AL152" s="21"/>
      <c r="AM152" s="21"/>
      <c r="AN152" s="21"/>
      <c r="AO152" s="24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</row>
    <row r="153" spans="1:51" x14ac:dyDescent="0.25">
      <c r="A153" s="21"/>
      <c r="B153" s="21"/>
      <c r="C153" s="21"/>
      <c r="D153" s="21"/>
      <c r="E153" s="21"/>
      <c r="F153" s="21"/>
      <c r="G153" s="22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2"/>
      <c r="AK153" s="24"/>
      <c r="AL153" s="21"/>
      <c r="AM153" s="21"/>
      <c r="AN153" s="21"/>
      <c r="AO153" s="24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</row>
    <row r="154" spans="1:51" x14ac:dyDescent="0.25">
      <c r="A154" s="21"/>
      <c r="B154" s="21"/>
      <c r="C154" s="21"/>
      <c r="D154" s="21"/>
      <c r="E154" s="21"/>
      <c r="F154" s="21"/>
      <c r="G154" s="22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2"/>
      <c r="AK154" s="24"/>
      <c r="AL154" s="21"/>
      <c r="AM154" s="21"/>
      <c r="AN154" s="21"/>
      <c r="AO154" s="24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</row>
    <row r="155" spans="1:51" x14ac:dyDescent="0.25">
      <c r="A155" s="21"/>
      <c r="B155" s="21"/>
      <c r="C155" s="21"/>
      <c r="D155" s="21"/>
      <c r="E155" s="21"/>
      <c r="F155" s="21"/>
      <c r="G155" s="22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2"/>
      <c r="AK155" s="24"/>
      <c r="AL155" s="21"/>
      <c r="AM155" s="21"/>
      <c r="AN155" s="21"/>
      <c r="AO155" s="24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</row>
    <row r="156" spans="1:51" x14ac:dyDescent="0.25">
      <c r="A156" s="21"/>
      <c r="B156" s="21"/>
      <c r="C156" s="21"/>
      <c r="D156" s="21"/>
      <c r="E156" s="21"/>
      <c r="F156" s="21"/>
      <c r="G156" s="22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2"/>
      <c r="AK156" s="24"/>
      <c r="AL156" s="21"/>
      <c r="AM156" s="21"/>
      <c r="AN156" s="21"/>
      <c r="AO156" s="24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</row>
    <row r="157" spans="1:51" x14ac:dyDescent="0.25">
      <c r="A157" s="21"/>
      <c r="B157" s="21"/>
      <c r="C157" s="21"/>
      <c r="D157" s="21"/>
      <c r="E157" s="21"/>
      <c r="F157" s="21"/>
      <c r="G157" s="22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2"/>
      <c r="AK157" s="24"/>
      <c r="AL157" s="21"/>
      <c r="AM157" s="21"/>
      <c r="AN157" s="21"/>
      <c r="AO157" s="24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</row>
    <row r="158" spans="1:51" x14ac:dyDescent="0.25">
      <c r="A158" s="21"/>
      <c r="B158" s="21"/>
      <c r="C158" s="21"/>
      <c r="D158" s="21"/>
      <c r="E158" s="21"/>
      <c r="F158" s="21"/>
      <c r="G158" s="22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2"/>
      <c r="AK158" s="24"/>
      <c r="AL158" s="21"/>
      <c r="AM158" s="21"/>
      <c r="AN158" s="21"/>
      <c r="AO158" s="24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</row>
    <row r="159" spans="1:51" x14ac:dyDescent="0.25">
      <c r="A159" s="21"/>
      <c r="B159" s="21"/>
      <c r="C159" s="21"/>
      <c r="D159" s="21"/>
      <c r="E159" s="21"/>
      <c r="F159" s="21"/>
      <c r="G159" s="22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2"/>
      <c r="AK159" s="24"/>
      <c r="AL159" s="21"/>
      <c r="AM159" s="21"/>
      <c r="AN159" s="21"/>
      <c r="AO159" s="24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</row>
    <row r="160" spans="1:51" x14ac:dyDescent="0.25">
      <c r="A160" s="21"/>
      <c r="B160" s="21"/>
      <c r="C160" s="21"/>
      <c r="D160" s="21"/>
      <c r="E160" s="21"/>
      <c r="F160" s="21"/>
      <c r="G160" s="22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2"/>
      <c r="AK160" s="24"/>
      <c r="AL160" s="21"/>
      <c r="AM160" s="21"/>
      <c r="AN160" s="21"/>
      <c r="AO160" s="24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</row>
    <row r="161" spans="1:51" x14ac:dyDescent="0.25">
      <c r="A161" s="21"/>
      <c r="B161" s="21"/>
      <c r="C161" s="21"/>
      <c r="D161" s="21"/>
      <c r="E161" s="21"/>
      <c r="F161" s="21"/>
      <c r="G161" s="22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2"/>
      <c r="AK161" s="24"/>
      <c r="AL161" s="21"/>
      <c r="AM161" s="21"/>
      <c r="AN161" s="21"/>
      <c r="AO161" s="24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</row>
    <row r="162" spans="1:51" x14ac:dyDescent="0.25">
      <c r="A162" s="21"/>
      <c r="B162" s="21"/>
      <c r="C162" s="21"/>
      <c r="D162" s="21"/>
      <c r="E162" s="21"/>
      <c r="F162" s="21"/>
      <c r="G162" s="22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2"/>
      <c r="AK162" s="24"/>
      <c r="AL162" s="21"/>
      <c r="AM162" s="21"/>
      <c r="AN162" s="21"/>
      <c r="AO162" s="24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</row>
    <row r="163" spans="1:51" x14ac:dyDescent="0.25">
      <c r="A163" s="21"/>
      <c r="B163" s="21"/>
      <c r="C163" s="21"/>
      <c r="D163" s="21"/>
      <c r="E163" s="21"/>
      <c r="F163" s="21"/>
      <c r="G163" s="22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2"/>
      <c r="AK163" s="24"/>
      <c r="AL163" s="21"/>
      <c r="AM163" s="21"/>
      <c r="AN163" s="21"/>
      <c r="AO163" s="24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</row>
    <row r="164" spans="1:51" x14ac:dyDescent="0.25">
      <c r="A164" s="21"/>
      <c r="B164" s="21"/>
      <c r="C164" s="21"/>
      <c r="D164" s="21"/>
      <c r="E164" s="21"/>
      <c r="F164" s="21"/>
      <c r="G164" s="22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2"/>
      <c r="AK164" s="24"/>
      <c r="AL164" s="21"/>
      <c r="AM164" s="21"/>
      <c r="AN164" s="21"/>
      <c r="AO164" s="24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</row>
    <row r="165" spans="1:51" x14ac:dyDescent="0.25">
      <c r="A165" s="21"/>
      <c r="B165" s="21"/>
      <c r="C165" s="21"/>
      <c r="D165" s="21"/>
      <c r="E165" s="21"/>
      <c r="F165" s="21"/>
      <c r="G165" s="22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2"/>
      <c r="AK165" s="24"/>
      <c r="AL165" s="21"/>
      <c r="AM165" s="21"/>
      <c r="AN165" s="21"/>
      <c r="AO165" s="24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</row>
    <row r="166" spans="1:51" x14ac:dyDescent="0.25">
      <c r="A166" s="21"/>
      <c r="B166" s="21"/>
      <c r="C166" s="21"/>
      <c r="D166" s="21"/>
      <c r="E166" s="21"/>
      <c r="F166" s="21"/>
      <c r="G166" s="22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2"/>
      <c r="AK166" s="24"/>
      <c r="AL166" s="21"/>
      <c r="AM166" s="21"/>
      <c r="AN166" s="21"/>
      <c r="AO166" s="24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</row>
    <row r="167" spans="1:51" x14ac:dyDescent="0.25">
      <c r="A167" s="21"/>
      <c r="B167" s="21"/>
      <c r="C167" s="21"/>
      <c r="D167" s="21"/>
      <c r="E167" s="21"/>
      <c r="F167" s="21"/>
      <c r="G167" s="22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2"/>
      <c r="AK167" s="24"/>
      <c r="AL167" s="21"/>
      <c r="AM167" s="21"/>
      <c r="AN167" s="21"/>
      <c r="AO167" s="24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</row>
    <row r="168" spans="1:51" x14ac:dyDescent="0.25">
      <c r="A168" s="21"/>
      <c r="B168" s="21"/>
      <c r="C168" s="21"/>
      <c r="D168" s="21"/>
      <c r="E168" s="21"/>
      <c r="F168" s="21"/>
      <c r="G168" s="22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2"/>
      <c r="AK168" s="24"/>
      <c r="AL168" s="21"/>
      <c r="AM168" s="21"/>
      <c r="AN168" s="21"/>
      <c r="AO168" s="24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</row>
    <row r="169" spans="1:51" x14ac:dyDescent="0.25">
      <c r="A169" s="21"/>
      <c r="B169" s="21"/>
      <c r="C169" s="21"/>
      <c r="D169" s="21"/>
      <c r="E169" s="21"/>
      <c r="F169" s="21"/>
      <c r="G169" s="22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2"/>
      <c r="AK169" s="24"/>
      <c r="AL169" s="21"/>
      <c r="AM169" s="21"/>
      <c r="AN169" s="21"/>
      <c r="AO169" s="24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</row>
    <row r="170" spans="1:51" x14ac:dyDescent="0.25">
      <c r="A170" s="21"/>
      <c r="B170" s="21"/>
      <c r="C170" s="21"/>
      <c r="D170" s="21"/>
      <c r="E170" s="21"/>
      <c r="F170" s="21"/>
      <c r="G170" s="22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2"/>
      <c r="AK170" s="24"/>
      <c r="AL170" s="21"/>
      <c r="AM170" s="21"/>
      <c r="AN170" s="21"/>
      <c r="AO170" s="24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</row>
    <row r="171" spans="1:51" x14ac:dyDescent="0.25">
      <c r="A171" s="21"/>
      <c r="B171" s="21"/>
      <c r="C171" s="21"/>
      <c r="D171" s="21"/>
      <c r="E171" s="21"/>
      <c r="F171" s="21"/>
      <c r="G171" s="22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2"/>
      <c r="AK171" s="24"/>
      <c r="AL171" s="21"/>
      <c r="AM171" s="21"/>
      <c r="AN171" s="21"/>
      <c r="AO171" s="24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</row>
    <row r="172" spans="1:51" x14ac:dyDescent="0.25">
      <c r="A172" s="21"/>
      <c r="B172" s="21"/>
      <c r="C172" s="21"/>
      <c r="D172" s="21"/>
      <c r="E172" s="21"/>
      <c r="F172" s="21"/>
      <c r="G172" s="22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2"/>
      <c r="AK172" s="24"/>
      <c r="AL172" s="21"/>
      <c r="AM172" s="21"/>
      <c r="AN172" s="21"/>
      <c r="AO172" s="24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</row>
    <row r="173" spans="1:51" x14ac:dyDescent="0.25">
      <c r="A173" s="21"/>
      <c r="B173" s="21"/>
      <c r="C173" s="21"/>
      <c r="D173" s="21"/>
      <c r="E173" s="21"/>
      <c r="F173" s="21"/>
      <c r="G173" s="22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2"/>
      <c r="AK173" s="24"/>
      <c r="AL173" s="21"/>
      <c r="AM173" s="21"/>
      <c r="AN173" s="21"/>
      <c r="AO173" s="24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</row>
    <row r="174" spans="1:51" x14ac:dyDescent="0.25">
      <c r="A174" s="21"/>
      <c r="B174" s="21"/>
      <c r="C174" s="21"/>
      <c r="D174" s="21"/>
      <c r="E174" s="21"/>
      <c r="F174" s="21"/>
      <c r="G174" s="22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2"/>
      <c r="AK174" s="24"/>
      <c r="AL174" s="21"/>
      <c r="AM174" s="21"/>
      <c r="AN174" s="21"/>
      <c r="AO174" s="24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</row>
    <row r="175" spans="1:51" x14ac:dyDescent="0.25">
      <c r="A175" s="21"/>
      <c r="B175" s="21"/>
      <c r="C175" s="21"/>
      <c r="D175" s="21"/>
      <c r="E175" s="21"/>
      <c r="F175" s="21"/>
      <c r="G175" s="22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2"/>
      <c r="AK175" s="24"/>
      <c r="AL175" s="21"/>
      <c r="AM175" s="21"/>
      <c r="AN175" s="21"/>
      <c r="AO175" s="24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</row>
    <row r="176" spans="1:51" x14ac:dyDescent="0.25">
      <c r="A176" s="21"/>
      <c r="B176" s="21"/>
      <c r="C176" s="21"/>
      <c r="D176" s="21"/>
      <c r="E176" s="21"/>
      <c r="F176" s="21"/>
      <c r="G176" s="22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2"/>
      <c r="AK176" s="24"/>
      <c r="AL176" s="21"/>
      <c r="AM176" s="21"/>
      <c r="AN176" s="21"/>
      <c r="AO176" s="24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</row>
    <row r="177" spans="1:51" x14ac:dyDescent="0.25">
      <c r="A177" s="21"/>
      <c r="B177" s="21"/>
      <c r="C177" s="21"/>
      <c r="D177" s="21"/>
      <c r="E177" s="21"/>
      <c r="F177" s="21"/>
      <c r="G177" s="22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2"/>
      <c r="AK177" s="24"/>
      <c r="AL177" s="21"/>
      <c r="AM177" s="21"/>
      <c r="AN177" s="21"/>
      <c r="AO177" s="24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</row>
    <row r="178" spans="1:51" x14ac:dyDescent="0.25">
      <c r="A178" s="21"/>
      <c r="B178" s="21"/>
      <c r="C178" s="21"/>
      <c r="D178" s="21"/>
      <c r="E178" s="21"/>
      <c r="F178" s="21"/>
      <c r="G178" s="22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2"/>
      <c r="AK178" s="24"/>
      <c r="AL178" s="21"/>
      <c r="AM178" s="21"/>
      <c r="AN178" s="21"/>
      <c r="AO178" s="24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</row>
    <row r="179" spans="1:51" x14ac:dyDescent="0.25">
      <c r="A179" s="21"/>
      <c r="B179" s="21"/>
      <c r="C179" s="21"/>
      <c r="D179" s="21"/>
      <c r="E179" s="21"/>
      <c r="F179" s="21"/>
      <c r="G179" s="22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2"/>
      <c r="AK179" s="24"/>
      <c r="AL179" s="21"/>
      <c r="AM179" s="21"/>
      <c r="AN179" s="21"/>
      <c r="AO179" s="24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</row>
    <row r="180" spans="1:51" x14ac:dyDescent="0.25">
      <c r="A180" s="21"/>
      <c r="B180" s="21"/>
      <c r="C180" s="21"/>
      <c r="D180" s="21"/>
      <c r="E180" s="21"/>
      <c r="F180" s="21"/>
      <c r="G180" s="22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2"/>
      <c r="AK180" s="24"/>
      <c r="AL180" s="21"/>
      <c r="AM180" s="21"/>
      <c r="AN180" s="21"/>
      <c r="AO180" s="24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</row>
    <row r="181" spans="1:51" x14ac:dyDescent="0.25">
      <c r="A181" s="21"/>
      <c r="B181" s="21"/>
      <c r="C181" s="21"/>
      <c r="D181" s="21"/>
      <c r="E181" s="21"/>
      <c r="F181" s="21"/>
      <c r="G181" s="22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2"/>
      <c r="AK181" s="24"/>
      <c r="AL181" s="21"/>
      <c r="AM181" s="21"/>
      <c r="AN181" s="21"/>
      <c r="AO181" s="24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</row>
    <row r="182" spans="1:51" x14ac:dyDescent="0.25">
      <c r="A182" s="21"/>
      <c r="B182" s="21"/>
      <c r="C182" s="21"/>
      <c r="D182" s="21"/>
      <c r="E182" s="21"/>
      <c r="F182" s="21"/>
      <c r="G182" s="22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2"/>
      <c r="AK182" s="24"/>
      <c r="AL182" s="21"/>
      <c r="AM182" s="21"/>
      <c r="AN182" s="21"/>
      <c r="AO182" s="24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</row>
    <row r="183" spans="1:51" x14ac:dyDescent="0.25">
      <c r="A183" s="21"/>
      <c r="B183" s="21"/>
      <c r="C183" s="21"/>
      <c r="D183" s="21"/>
      <c r="E183" s="21"/>
      <c r="F183" s="21"/>
      <c r="G183" s="22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2"/>
      <c r="AK183" s="24"/>
      <c r="AL183" s="21"/>
      <c r="AM183" s="21"/>
      <c r="AN183" s="21"/>
      <c r="AO183" s="24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</row>
    <row r="184" spans="1:51" x14ac:dyDescent="0.25">
      <c r="A184" s="21"/>
      <c r="B184" s="21"/>
      <c r="C184" s="21"/>
      <c r="D184" s="21"/>
      <c r="E184" s="21"/>
      <c r="F184" s="21"/>
      <c r="G184" s="22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2"/>
      <c r="AK184" s="24"/>
      <c r="AL184" s="21"/>
      <c r="AM184" s="21"/>
      <c r="AN184" s="21"/>
      <c r="AO184" s="24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</row>
    <row r="185" spans="1:51" x14ac:dyDescent="0.25">
      <c r="A185" s="21"/>
      <c r="B185" s="21"/>
      <c r="C185" s="21"/>
      <c r="D185" s="21"/>
      <c r="E185" s="21"/>
      <c r="F185" s="21"/>
      <c r="G185" s="22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2"/>
      <c r="AK185" s="24"/>
      <c r="AL185" s="21"/>
      <c r="AM185" s="21"/>
      <c r="AN185" s="21"/>
      <c r="AO185" s="24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</row>
    <row r="186" spans="1:51" x14ac:dyDescent="0.25">
      <c r="A186" s="21"/>
      <c r="B186" s="21"/>
      <c r="C186" s="21"/>
      <c r="D186" s="21"/>
      <c r="E186" s="21"/>
      <c r="F186" s="21"/>
      <c r="G186" s="22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2"/>
      <c r="AK186" s="24"/>
      <c r="AL186" s="21"/>
      <c r="AM186" s="21"/>
      <c r="AN186" s="21"/>
      <c r="AO186" s="24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</row>
    <row r="187" spans="1:51" x14ac:dyDescent="0.25">
      <c r="A187" s="21"/>
      <c r="B187" s="21"/>
      <c r="C187" s="21"/>
      <c r="D187" s="21"/>
      <c r="E187" s="21"/>
      <c r="F187" s="21"/>
      <c r="G187" s="22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2"/>
      <c r="AK187" s="24"/>
      <c r="AL187" s="21"/>
      <c r="AM187" s="21"/>
      <c r="AN187" s="21"/>
      <c r="AO187" s="24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</row>
    <row r="188" spans="1:51" x14ac:dyDescent="0.25">
      <c r="A188" s="21"/>
      <c r="B188" s="21"/>
      <c r="C188" s="21"/>
      <c r="D188" s="21"/>
      <c r="E188" s="21"/>
      <c r="F188" s="21"/>
      <c r="G188" s="22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2"/>
      <c r="AK188" s="24"/>
      <c r="AL188" s="21"/>
      <c r="AM188" s="21"/>
      <c r="AN188" s="21"/>
      <c r="AO188" s="24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</row>
    <row r="189" spans="1:51" x14ac:dyDescent="0.25">
      <c r="A189" s="21"/>
      <c r="B189" s="21"/>
      <c r="C189" s="21"/>
      <c r="D189" s="21"/>
      <c r="E189" s="21"/>
      <c r="F189" s="21"/>
      <c r="G189" s="22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2"/>
      <c r="AK189" s="24"/>
      <c r="AL189" s="21"/>
      <c r="AM189" s="21"/>
      <c r="AN189" s="21"/>
      <c r="AO189" s="24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</row>
    <row r="190" spans="1:51" x14ac:dyDescent="0.25">
      <c r="A190" s="21"/>
      <c r="B190" s="21"/>
      <c r="C190" s="21"/>
      <c r="D190" s="21"/>
      <c r="E190" s="21"/>
      <c r="F190" s="21"/>
      <c r="G190" s="22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2"/>
      <c r="AK190" s="24"/>
      <c r="AL190" s="21"/>
      <c r="AM190" s="21"/>
      <c r="AN190" s="21"/>
      <c r="AO190" s="24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</row>
    <row r="191" spans="1:51" x14ac:dyDescent="0.25">
      <c r="A191" s="21"/>
      <c r="B191" s="21"/>
      <c r="C191" s="21"/>
      <c r="D191" s="21"/>
      <c r="E191" s="21"/>
      <c r="F191" s="21"/>
      <c r="G191" s="22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2"/>
      <c r="AK191" s="24"/>
      <c r="AL191" s="21"/>
      <c r="AM191" s="21"/>
      <c r="AN191" s="21"/>
      <c r="AO191" s="24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</row>
    <row r="192" spans="1:51" x14ac:dyDescent="0.25">
      <c r="A192" s="21"/>
      <c r="B192" s="21"/>
      <c r="C192" s="21"/>
      <c r="D192" s="21"/>
      <c r="E192" s="21"/>
      <c r="F192" s="21"/>
      <c r="G192" s="22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2"/>
      <c r="AK192" s="24"/>
      <c r="AL192" s="21"/>
      <c r="AM192" s="21"/>
      <c r="AN192" s="21"/>
      <c r="AO192" s="24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</row>
    <row r="193" spans="1:51" x14ac:dyDescent="0.25">
      <c r="A193" s="21"/>
      <c r="B193" s="21"/>
      <c r="C193" s="21"/>
      <c r="D193" s="21"/>
      <c r="E193" s="21"/>
      <c r="F193" s="21"/>
      <c r="G193" s="22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2"/>
      <c r="AK193" s="24"/>
      <c r="AL193" s="21"/>
      <c r="AM193" s="21"/>
      <c r="AN193" s="21"/>
      <c r="AO193" s="24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</row>
    <row r="194" spans="1:51" x14ac:dyDescent="0.25">
      <c r="A194" s="21"/>
      <c r="B194" s="21"/>
      <c r="C194" s="21"/>
      <c r="D194" s="21"/>
      <c r="E194" s="21"/>
      <c r="F194" s="21"/>
      <c r="G194" s="22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2"/>
      <c r="AK194" s="24"/>
      <c r="AL194" s="21"/>
      <c r="AM194" s="21"/>
      <c r="AN194" s="21"/>
      <c r="AO194" s="24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</row>
    <row r="195" spans="1:51" x14ac:dyDescent="0.25">
      <c r="A195" s="21"/>
      <c r="B195" s="21"/>
      <c r="C195" s="21"/>
      <c r="D195" s="21"/>
      <c r="E195" s="21"/>
      <c r="F195" s="21"/>
      <c r="G195" s="22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2"/>
      <c r="AK195" s="24"/>
      <c r="AL195" s="21"/>
      <c r="AM195" s="21"/>
      <c r="AN195" s="21"/>
      <c r="AO195" s="24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</row>
    <row r="196" spans="1:51" x14ac:dyDescent="0.25">
      <c r="A196" s="21"/>
      <c r="B196" s="21"/>
      <c r="C196" s="21"/>
      <c r="D196" s="21"/>
      <c r="E196" s="21"/>
      <c r="F196" s="21"/>
      <c r="G196" s="22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2"/>
      <c r="AK196" s="24"/>
      <c r="AL196" s="21"/>
      <c r="AM196" s="21"/>
      <c r="AN196" s="21"/>
      <c r="AO196" s="24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</row>
    <row r="197" spans="1:51" x14ac:dyDescent="0.25">
      <c r="A197" s="21"/>
      <c r="B197" s="21"/>
      <c r="C197" s="21"/>
      <c r="D197" s="21"/>
      <c r="E197" s="21"/>
      <c r="F197" s="21"/>
      <c r="G197" s="22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2"/>
      <c r="AK197" s="24"/>
      <c r="AL197" s="21"/>
      <c r="AM197" s="21"/>
      <c r="AN197" s="21"/>
      <c r="AO197" s="24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</row>
    <row r="198" spans="1:51" x14ac:dyDescent="0.25">
      <c r="A198" s="21"/>
      <c r="B198" s="21"/>
      <c r="C198" s="21"/>
      <c r="D198" s="21"/>
      <c r="E198" s="21"/>
      <c r="F198" s="21"/>
      <c r="G198" s="22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2"/>
      <c r="AK198" s="24"/>
      <c r="AL198" s="21"/>
      <c r="AM198" s="21"/>
      <c r="AN198" s="21"/>
      <c r="AO198" s="24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</row>
    <row r="199" spans="1:51" x14ac:dyDescent="0.25">
      <c r="A199" s="21"/>
      <c r="B199" s="21"/>
      <c r="C199" s="21"/>
      <c r="D199" s="21"/>
      <c r="E199" s="21"/>
      <c r="F199" s="21"/>
      <c r="G199" s="22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2"/>
      <c r="AK199" s="24"/>
      <c r="AL199" s="21"/>
      <c r="AM199" s="21"/>
      <c r="AN199" s="21"/>
      <c r="AO199" s="24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</row>
    <row r="200" spans="1:51" x14ac:dyDescent="0.25">
      <c r="A200" s="21"/>
      <c r="B200" s="21"/>
      <c r="C200" s="21"/>
      <c r="D200" s="21"/>
      <c r="E200" s="21"/>
      <c r="F200" s="21"/>
      <c r="G200" s="22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2"/>
      <c r="AK200" s="24"/>
      <c r="AL200" s="21"/>
      <c r="AM200" s="21"/>
      <c r="AN200" s="21"/>
      <c r="AO200" s="24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</row>
    <row r="201" spans="1:51" x14ac:dyDescent="0.25">
      <c r="A201" s="21"/>
      <c r="B201" s="21"/>
      <c r="C201" s="21"/>
      <c r="D201" s="21"/>
      <c r="E201" s="21"/>
      <c r="F201" s="21"/>
      <c r="G201" s="22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2"/>
      <c r="AK201" s="24"/>
      <c r="AL201" s="21"/>
      <c r="AM201" s="21"/>
      <c r="AN201" s="21"/>
      <c r="AO201" s="24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</row>
    <row r="202" spans="1:51" x14ac:dyDescent="0.25">
      <c r="A202" s="21"/>
      <c r="B202" s="21"/>
      <c r="C202" s="21"/>
      <c r="D202" s="21"/>
      <c r="E202" s="21"/>
      <c r="F202" s="21"/>
      <c r="G202" s="22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2"/>
      <c r="AK202" s="24"/>
      <c r="AL202" s="21"/>
      <c r="AM202" s="21"/>
      <c r="AN202" s="21"/>
      <c r="AO202" s="24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</row>
    <row r="203" spans="1:51" x14ac:dyDescent="0.25">
      <c r="A203" s="21"/>
      <c r="B203" s="21"/>
      <c r="C203" s="21"/>
      <c r="D203" s="21"/>
      <c r="E203" s="21"/>
      <c r="F203" s="21"/>
      <c r="G203" s="22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2"/>
      <c r="AK203" s="24"/>
      <c r="AL203" s="21"/>
      <c r="AM203" s="21"/>
      <c r="AN203" s="21"/>
      <c r="AO203" s="24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</row>
    <row r="204" spans="1:51" x14ac:dyDescent="0.25">
      <c r="A204" s="21"/>
      <c r="B204" s="21"/>
      <c r="C204" s="21"/>
      <c r="D204" s="21"/>
      <c r="E204" s="21"/>
      <c r="F204" s="21"/>
      <c r="G204" s="22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2"/>
      <c r="AK204" s="24"/>
      <c r="AL204" s="21"/>
      <c r="AM204" s="21"/>
      <c r="AN204" s="21"/>
      <c r="AO204" s="24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</row>
    <row r="205" spans="1:51" x14ac:dyDescent="0.25">
      <c r="A205" s="21"/>
      <c r="B205" s="21"/>
      <c r="C205" s="21"/>
      <c r="D205" s="21"/>
      <c r="E205" s="21"/>
      <c r="F205" s="21"/>
      <c r="G205" s="22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2"/>
      <c r="AK205" s="24"/>
      <c r="AL205" s="21"/>
      <c r="AM205" s="21"/>
      <c r="AN205" s="21"/>
      <c r="AO205" s="24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</row>
    <row r="206" spans="1:51" x14ac:dyDescent="0.25">
      <c r="A206" s="21"/>
      <c r="B206" s="21"/>
      <c r="C206" s="21"/>
      <c r="D206" s="21"/>
      <c r="E206" s="21"/>
      <c r="F206" s="21"/>
      <c r="G206" s="22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2"/>
      <c r="AK206" s="24"/>
      <c r="AL206" s="21"/>
      <c r="AM206" s="21"/>
      <c r="AN206" s="21"/>
      <c r="AO206" s="24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</row>
    <row r="207" spans="1:51" x14ac:dyDescent="0.25">
      <c r="A207" s="21"/>
      <c r="B207" s="21"/>
      <c r="C207" s="21"/>
      <c r="D207" s="21"/>
      <c r="E207" s="21"/>
      <c r="F207" s="21"/>
      <c r="G207" s="22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2"/>
      <c r="AK207" s="24"/>
      <c r="AL207" s="21"/>
      <c r="AM207" s="21"/>
      <c r="AN207" s="21"/>
      <c r="AO207" s="24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</row>
    <row r="208" spans="1:51" x14ac:dyDescent="0.25">
      <c r="A208" s="21"/>
      <c r="B208" s="21"/>
      <c r="C208" s="21"/>
      <c r="D208" s="21"/>
      <c r="E208" s="21"/>
      <c r="F208" s="21"/>
      <c r="G208" s="22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2"/>
      <c r="AK208" s="24"/>
      <c r="AL208" s="21"/>
      <c r="AM208" s="21"/>
      <c r="AN208" s="21"/>
      <c r="AO208" s="24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</row>
    <row r="209" spans="1:51" x14ac:dyDescent="0.25">
      <c r="A209" s="21"/>
      <c r="B209" s="21"/>
      <c r="C209" s="21"/>
      <c r="D209" s="21"/>
      <c r="E209" s="21"/>
      <c r="F209" s="21"/>
      <c r="G209" s="22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2"/>
      <c r="AK209" s="24"/>
      <c r="AL209" s="21"/>
      <c r="AM209" s="21"/>
      <c r="AN209" s="21"/>
      <c r="AO209" s="24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</row>
    <row r="210" spans="1:51" x14ac:dyDescent="0.25">
      <c r="A210" s="21"/>
      <c r="B210" s="21"/>
      <c r="C210" s="21"/>
      <c r="D210" s="21"/>
      <c r="E210" s="21"/>
      <c r="F210" s="21"/>
      <c r="G210" s="22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2"/>
      <c r="AK210" s="24"/>
      <c r="AL210" s="21"/>
      <c r="AM210" s="21"/>
      <c r="AN210" s="21"/>
      <c r="AO210" s="24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</row>
    <row r="211" spans="1:51" x14ac:dyDescent="0.25">
      <c r="A211" s="21"/>
      <c r="B211" s="21"/>
      <c r="C211" s="21"/>
      <c r="D211" s="21"/>
      <c r="E211" s="21"/>
      <c r="F211" s="21"/>
      <c r="G211" s="22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2"/>
      <c r="AK211" s="24"/>
      <c r="AL211" s="21"/>
      <c r="AM211" s="21"/>
      <c r="AN211" s="21"/>
      <c r="AO211" s="24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</row>
    <row r="212" spans="1:51" x14ac:dyDescent="0.25">
      <c r="A212" s="21"/>
      <c r="B212" s="21"/>
      <c r="C212" s="21"/>
      <c r="D212" s="21"/>
      <c r="E212" s="21"/>
      <c r="F212" s="21"/>
      <c r="G212" s="22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2"/>
      <c r="AK212" s="24"/>
      <c r="AL212" s="21"/>
      <c r="AM212" s="21"/>
      <c r="AN212" s="21"/>
      <c r="AO212" s="24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</row>
    <row r="213" spans="1:51" x14ac:dyDescent="0.25">
      <c r="A213" s="21"/>
      <c r="B213" s="21"/>
      <c r="C213" s="21"/>
      <c r="D213" s="21"/>
      <c r="E213" s="21"/>
      <c r="F213" s="21"/>
      <c r="G213" s="22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2"/>
      <c r="AK213" s="24"/>
      <c r="AL213" s="21"/>
      <c r="AM213" s="21"/>
      <c r="AN213" s="21"/>
      <c r="AO213" s="24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</row>
    <row r="214" spans="1:51" x14ac:dyDescent="0.25">
      <c r="A214" s="21"/>
      <c r="B214" s="21"/>
      <c r="C214" s="21"/>
      <c r="D214" s="21"/>
      <c r="E214" s="21"/>
      <c r="F214" s="21"/>
      <c r="G214" s="22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2"/>
      <c r="AK214" s="24"/>
      <c r="AL214" s="21"/>
      <c r="AM214" s="21"/>
      <c r="AN214" s="21"/>
      <c r="AO214" s="24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</row>
    <row r="215" spans="1:51" x14ac:dyDescent="0.25">
      <c r="A215" s="21"/>
      <c r="B215" s="21"/>
      <c r="C215" s="21"/>
      <c r="D215" s="21"/>
      <c r="E215" s="21"/>
      <c r="F215" s="21"/>
      <c r="G215" s="22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2"/>
      <c r="AK215" s="24"/>
      <c r="AL215" s="21"/>
      <c r="AM215" s="21"/>
      <c r="AN215" s="21"/>
      <c r="AO215" s="24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</row>
    <row r="216" spans="1:51" x14ac:dyDescent="0.25">
      <c r="A216" s="21"/>
      <c r="B216" s="21"/>
      <c r="C216" s="21"/>
      <c r="D216" s="21"/>
      <c r="E216" s="21"/>
      <c r="F216" s="21"/>
      <c r="G216" s="22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2"/>
      <c r="AK216" s="24"/>
      <c r="AL216" s="21"/>
      <c r="AM216" s="21"/>
      <c r="AN216" s="21"/>
      <c r="AO216" s="24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</row>
    <row r="217" spans="1:51" x14ac:dyDescent="0.25">
      <c r="A217" s="21"/>
      <c r="B217" s="21"/>
      <c r="C217" s="21"/>
      <c r="D217" s="21"/>
      <c r="E217" s="21"/>
      <c r="F217" s="21"/>
      <c r="G217" s="22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2"/>
      <c r="AK217" s="24"/>
      <c r="AL217" s="21"/>
      <c r="AM217" s="21"/>
      <c r="AN217" s="21"/>
      <c r="AO217" s="24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</row>
    <row r="218" spans="1:51" x14ac:dyDescent="0.25">
      <c r="A218" s="21"/>
      <c r="B218" s="21"/>
      <c r="C218" s="21"/>
      <c r="D218" s="21"/>
      <c r="E218" s="21"/>
      <c r="F218" s="21"/>
      <c r="G218" s="22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2"/>
      <c r="AK218" s="24"/>
      <c r="AL218" s="21"/>
      <c r="AM218" s="21"/>
      <c r="AN218" s="21"/>
      <c r="AO218" s="24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</row>
    <row r="219" spans="1:51" x14ac:dyDescent="0.25">
      <c r="A219" s="21"/>
      <c r="B219" s="21"/>
      <c r="C219" s="21"/>
      <c r="D219" s="21"/>
      <c r="E219" s="21"/>
      <c r="F219" s="21"/>
      <c r="G219" s="22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2"/>
      <c r="AK219" s="24"/>
      <c r="AL219" s="21"/>
      <c r="AM219" s="21"/>
      <c r="AN219" s="21"/>
      <c r="AO219" s="24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</row>
    <row r="220" spans="1:51" x14ac:dyDescent="0.25">
      <c r="A220" s="21"/>
      <c r="B220" s="21"/>
      <c r="C220" s="21"/>
      <c r="D220" s="21"/>
      <c r="E220" s="21"/>
      <c r="F220" s="21"/>
      <c r="G220" s="22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2"/>
      <c r="AK220" s="24"/>
      <c r="AL220" s="21"/>
      <c r="AM220" s="21"/>
      <c r="AN220" s="21"/>
      <c r="AO220" s="24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</row>
    <row r="221" spans="1:51" x14ac:dyDescent="0.25">
      <c r="A221" s="21"/>
      <c r="B221" s="21"/>
      <c r="C221" s="21"/>
      <c r="D221" s="21"/>
      <c r="E221" s="21"/>
      <c r="F221" s="21"/>
      <c r="G221" s="22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2"/>
      <c r="AK221" s="24"/>
      <c r="AL221" s="21"/>
      <c r="AM221" s="21"/>
      <c r="AN221" s="21"/>
      <c r="AO221" s="24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</row>
    <row r="222" spans="1:51" x14ac:dyDescent="0.25">
      <c r="A222" s="21"/>
      <c r="B222" s="21"/>
      <c r="C222" s="21"/>
      <c r="D222" s="21"/>
      <c r="E222" s="21"/>
      <c r="F222" s="21"/>
      <c r="G222" s="22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2"/>
      <c r="AK222" s="24"/>
      <c r="AL222" s="21"/>
      <c r="AM222" s="21"/>
      <c r="AN222" s="21"/>
      <c r="AO222" s="24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</row>
    <row r="223" spans="1:51" x14ac:dyDescent="0.25">
      <c r="A223" s="21"/>
      <c r="B223" s="21"/>
      <c r="C223" s="21"/>
      <c r="D223" s="21"/>
      <c r="E223" s="21"/>
      <c r="F223" s="21"/>
      <c r="G223" s="22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2"/>
      <c r="AK223" s="24"/>
      <c r="AL223" s="21"/>
      <c r="AM223" s="21"/>
      <c r="AN223" s="21"/>
      <c r="AO223" s="24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</row>
    <row r="224" spans="1:51" x14ac:dyDescent="0.25">
      <c r="A224" s="21"/>
      <c r="B224" s="21"/>
      <c r="C224" s="21"/>
      <c r="D224" s="21"/>
      <c r="E224" s="21"/>
      <c r="F224" s="21"/>
      <c r="G224" s="22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2"/>
      <c r="AK224" s="24"/>
      <c r="AL224" s="21"/>
      <c r="AM224" s="21"/>
      <c r="AN224" s="21"/>
      <c r="AO224" s="24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</row>
    <row r="225" spans="1:51" x14ac:dyDescent="0.25">
      <c r="A225" s="21"/>
      <c r="B225" s="21"/>
      <c r="C225" s="21"/>
      <c r="D225" s="21"/>
      <c r="E225" s="21"/>
      <c r="F225" s="21"/>
      <c r="G225" s="22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2"/>
      <c r="AK225" s="24"/>
      <c r="AL225" s="21"/>
      <c r="AM225" s="21"/>
      <c r="AN225" s="21"/>
      <c r="AO225" s="24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</row>
    <row r="226" spans="1:51" x14ac:dyDescent="0.25">
      <c r="A226" s="21"/>
      <c r="B226" s="21"/>
      <c r="C226" s="21"/>
      <c r="D226" s="21"/>
      <c r="E226" s="21"/>
      <c r="F226" s="21"/>
      <c r="G226" s="22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2"/>
      <c r="AK226" s="24"/>
      <c r="AL226" s="21"/>
      <c r="AM226" s="21"/>
      <c r="AN226" s="21"/>
      <c r="AO226" s="24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</row>
    <row r="227" spans="1:51" x14ac:dyDescent="0.25">
      <c r="A227" s="21"/>
      <c r="B227" s="21"/>
      <c r="C227" s="21"/>
      <c r="D227" s="21"/>
      <c r="E227" s="21"/>
      <c r="F227" s="21"/>
      <c r="G227" s="22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2"/>
      <c r="AK227" s="24"/>
      <c r="AL227" s="21"/>
      <c r="AM227" s="21"/>
      <c r="AN227" s="21"/>
      <c r="AO227" s="24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</row>
    <row r="228" spans="1:51" x14ac:dyDescent="0.25">
      <c r="A228" s="21"/>
      <c r="B228" s="21"/>
      <c r="C228" s="21"/>
      <c r="D228" s="21"/>
      <c r="E228" s="21"/>
      <c r="F228" s="21"/>
      <c r="G228" s="22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2"/>
      <c r="AK228" s="24"/>
      <c r="AL228" s="21"/>
      <c r="AM228" s="21"/>
      <c r="AN228" s="21"/>
      <c r="AO228" s="24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</row>
    <row r="229" spans="1:51" x14ac:dyDescent="0.25">
      <c r="A229" s="21"/>
      <c r="B229" s="21"/>
      <c r="C229" s="21"/>
      <c r="D229" s="21"/>
      <c r="E229" s="21"/>
      <c r="F229" s="21"/>
      <c r="G229" s="22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2"/>
      <c r="AK229" s="24"/>
      <c r="AL229" s="21"/>
      <c r="AM229" s="21"/>
      <c r="AN229" s="21"/>
      <c r="AO229" s="24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</row>
    <row r="230" spans="1:51" x14ac:dyDescent="0.25">
      <c r="A230" s="21"/>
      <c r="B230" s="21"/>
      <c r="C230" s="21"/>
      <c r="D230" s="21"/>
      <c r="E230" s="21"/>
      <c r="F230" s="21"/>
      <c r="G230" s="22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2"/>
      <c r="AK230" s="24"/>
      <c r="AL230" s="21"/>
      <c r="AM230" s="21"/>
      <c r="AN230" s="21"/>
      <c r="AO230" s="24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</row>
    <row r="231" spans="1:51" x14ac:dyDescent="0.25">
      <c r="A231" s="21"/>
      <c r="B231" s="21"/>
      <c r="C231" s="21"/>
      <c r="D231" s="21"/>
      <c r="E231" s="21"/>
      <c r="F231" s="21"/>
      <c r="G231" s="22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2"/>
      <c r="AK231" s="24"/>
      <c r="AL231" s="21"/>
      <c r="AM231" s="21"/>
      <c r="AN231" s="21"/>
      <c r="AO231" s="24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</row>
    <row r="232" spans="1:51" x14ac:dyDescent="0.25">
      <c r="A232" s="21"/>
      <c r="B232" s="21"/>
      <c r="C232" s="21"/>
      <c r="D232" s="21"/>
      <c r="E232" s="21"/>
      <c r="F232" s="21"/>
      <c r="G232" s="22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2"/>
      <c r="AK232" s="24"/>
      <c r="AL232" s="21"/>
      <c r="AM232" s="21"/>
      <c r="AN232" s="21"/>
      <c r="AO232" s="24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</row>
    <row r="233" spans="1:51" x14ac:dyDescent="0.25">
      <c r="A233" s="21"/>
      <c r="B233" s="21"/>
      <c r="C233" s="21"/>
      <c r="D233" s="21"/>
      <c r="E233" s="21"/>
      <c r="F233" s="21"/>
      <c r="G233" s="22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2"/>
      <c r="AK233" s="24"/>
      <c r="AL233" s="21"/>
      <c r="AM233" s="21"/>
      <c r="AN233" s="21"/>
      <c r="AO233" s="24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</row>
    <row r="234" spans="1:51" x14ac:dyDescent="0.25">
      <c r="A234" s="21"/>
      <c r="B234" s="21"/>
      <c r="C234" s="21"/>
      <c r="D234" s="21"/>
      <c r="E234" s="21"/>
      <c r="F234" s="21"/>
      <c r="G234" s="22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2"/>
      <c r="AK234" s="24"/>
      <c r="AL234" s="21"/>
      <c r="AM234" s="21"/>
      <c r="AN234" s="21"/>
      <c r="AO234" s="24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</row>
    <row r="235" spans="1:51" x14ac:dyDescent="0.25">
      <c r="A235" s="21"/>
      <c r="B235" s="21"/>
      <c r="C235" s="21"/>
      <c r="D235" s="21"/>
      <c r="E235" s="21"/>
      <c r="F235" s="21"/>
      <c r="G235" s="22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2"/>
      <c r="AK235" s="24"/>
      <c r="AL235" s="21"/>
      <c r="AM235" s="21"/>
      <c r="AN235" s="21"/>
      <c r="AO235" s="24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</row>
    <row r="236" spans="1:51" x14ac:dyDescent="0.25">
      <c r="A236" s="21"/>
      <c r="B236" s="21"/>
      <c r="C236" s="21"/>
      <c r="D236" s="21"/>
      <c r="E236" s="21"/>
      <c r="F236" s="21"/>
      <c r="G236" s="22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2"/>
      <c r="AK236" s="24"/>
      <c r="AL236" s="21"/>
      <c r="AM236" s="21"/>
      <c r="AN236" s="21"/>
      <c r="AO236" s="24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</row>
    <row r="237" spans="1:51" x14ac:dyDescent="0.25">
      <c r="A237" s="21"/>
      <c r="B237" s="21"/>
      <c r="C237" s="21"/>
      <c r="D237" s="21"/>
      <c r="E237" s="21"/>
      <c r="F237" s="21"/>
      <c r="G237" s="22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2"/>
      <c r="AK237" s="24"/>
      <c r="AL237" s="21"/>
      <c r="AM237" s="21"/>
      <c r="AN237" s="21"/>
      <c r="AO237" s="24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</row>
    <row r="238" spans="1:51" x14ac:dyDescent="0.25">
      <c r="A238" s="21"/>
      <c r="B238" s="21"/>
      <c r="C238" s="21"/>
      <c r="D238" s="21"/>
      <c r="E238" s="21"/>
      <c r="F238" s="21"/>
      <c r="G238" s="22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2"/>
      <c r="AK238" s="24"/>
      <c r="AL238" s="21"/>
      <c r="AM238" s="21"/>
      <c r="AN238" s="21"/>
      <c r="AO238" s="24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</row>
    <row r="239" spans="1:51" x14ac:dyDescent="0.25">
      <c r="A239" s="21"/>
      <c r="B239" s="21"/>
      <c r="C239" s="21"/>
      <c r="D239" s="21"/>
      <c r="E239" s="21"/>
      <c r="F239" s="21"/>
      <c r="G239" s="22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2"/>
      <c r="AK239" s="24"/>
      <c r="AL239" s="21"/>
      <c r="AM239" s="21"/>
      <c r="AN239" s="21"/>
      <c r="AO239" s="24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</row>
    <row r="240" spans="1:51" x14ac:dyDescent="0.25">
      <c r="A240" s="21"/>
      <c r="B240" s="21"/>
      <c r="C240" s="21"/>
      <c r="D240" s="21"/>
      <c r="E240" s="21"/>
      <c r="F240" s="21"/>
      <c r="G240" s="22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2"/>
      <c r="AK240" s="24"/>
      <c r="AL240" s="21"/>
      <c r="AM240" s="21"/>
      <c r="AN240" s="21"/>
      <c r="AO240" s="24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</row>
    <row r="241" spans="1:51" x14ac:dyDescent="0.25">
      <c r="A241" s="21"/>
      <c r="B241" s="21"/>
      <c r="C241" s="21"/>
      <c r="D241" s="21"/>
      <c r="E241" s="21"/>
      <c r="F241" s="21"/>
      <c r="G241" s="22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2"/>
      <c r="AK241" s="24"/>
      <c r="AL241" s="21"/>
      <c r="AM241" s="21"/>
      <c r="AN241" s="21"/>
      <c r="AO241" s="24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</row>
    <row r="242" spans="1:51" x14ac:dyDescent="0.25">
      <c r="A242" s="21"/>
      <c r="B242" s="21"/>
      <c r="C242" s="21"/>
      <c r="D242" s="21"/>
      <c r="E242" s="21"/>
      <c r="F242" s="21"/>
      <c r="G242" s="22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2"/>
      <c r="AK242" s="24"/>
      <c r="AL242" s="21"/>
      <c r="AM242" s="21"/>
      <c r="AN242" s="21"/>
      <c r="AO242" s="24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</row>
    <row r="243" spans="1:51" x14ac:dyDescent="0.25">
      <c r="A243" s="21"/>
      <c r="B243" s="21"/>
      <c r="C243" s="21"/>
      <c r="D243" s="21"/>
      <c r="E243" s="21"/>
      <c r="F243" s="21"/>
      <c r="G243" s="22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2"/>
      <c r="AK243" s="24"/>
      <c r="AL243" s="21"/>
      <c r="AM243" s="21"/>
      <c r="AN243" s="21"/>
      <c r="AO243" s="24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</row>
    <row r="244" spans="1:51" x14ac:dyDescent="0.25">
      <c r="A244" s="21"/>
      <c r="B244" s="21"/>
      <c r="C244" s="21"/>
      <c r="D244" s="21"/>
      <c r="E244" s="21"/>
      <c r="F244" s="21"/>
      <c r="G244" s="22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2"/>
      <c r="AK244" s="24"/>
      <c r="AL244" s="21"/>
      <c r="AM244" s="21"/>
      <c r="AN244" s="21"/>
      <c r="AO244" s="24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</row>
    <row r="245" spans="1:51" x14ac:dyDescent="0.25">
      <c r="A245" s="21"/>
      <c r="B245" s="21"/>
      <c r="C245" s="21"/>
      <c r="D245" s="21"/>
      <c r="E245" s="21"/>
      <c r="F245" s="21"/>
      <c r="G245" s="22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2"/>
      <c r="AK245" s="24"/>
      <c r="AL245" s="21"/>
      <c r="AM245" s="21"/>
      <c r="AN245" s="21"/>
      <c r="AO245" s="24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</row>
    <row r="246" spans="1:51" x14ac:dyDescent="0.25">
      <c r="A246" s="21"/>
      <c r="B246" s="21"/>
      <c r="C246" s="21"/>
      <c r="D246" s="21"/>
      <c r="E246" s="21"/>
      <c r="F246" s="21"/>
      <c r="G246" s="22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2"/>
      <c r="AK246" s="24"/>
      <c r="AL246" s="21"/>
      <c r="AM246" s="21"/>
      <c r="AN246" s="21"/>
      <c r="AO246" s="24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</row>
    <row r="247" spans="1:51" x14ac:dyDescent="0.25">
      <c r="A247" s="21"/>
      <c r="B247" s="21"/>
      <c r="C247" s="21"/>
      <c r="D247" s="21"/>
      <c r="E247" s="21"/>
      <c r="F247" s="21"/>
      <c r="G247" s="22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2"/>
      <c r="AK247" s="24"/>
      <c r="AL247" s="21"/>
      <c r="AM247" s="21"/>
      <c r="AN247" s="21"/>
      <c r="AO247" s="24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</row>
    <row r="248" spans="1:51" x14ac:dyDescent="0.25">
      <c r="A248" s="21"/>
      <c r="B248" s="21"/>
      <c r="C248" s="21"/>
      <c r="D248" s="21"/>
      <c r="E248" s="21"/>
      <c r="F248" s="21"/>
      <c r="G248" s="22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2"/>
      <c r="AK248" s="24"/>
      <c r="AL248" s="21"/>
      <c r="AM248" s="21"/>
      <c r="AN248" s="21"/>
      <c r="AO248" s="24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</row>
    <row r="249" spans="1:51" x14ac:dyDescent="0.25">
      <c r="A249" s="21"/>
      <c r="B249" s="21"/>
      <c r="C249" s="21"/>
      <c r="D249" s="21"/>
      <c r="E249" s="21"/>
      <c r="F249" s="21"/>
      <c r="G249" s="22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2"/>
      <c r="AK249" s="24"/>
      <c r="AL249" s="21"/>
      <c r="AM249" s="21"/>
      <c r="AN249" s="21"/>
      <c r="AO249" s="24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</row>
    <row r="250" spans="1:51" x14ac:dyDescent="0.25">
      <c r="A250" s="21"/>
      <c r="B250" s="21"/>
      <c r="C250" s="21"/>
      <c r="D250" s="21"/>
      <c r="E250" s="21"/>
      <c r="F250" s="21"/>
      <c r="G250" s="22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2"/>
      <c r="AK250" s="24"/>
      <c r="AL250" s="21"/>
      <c r="AM250" s="21"/>
      <c r="AN250" s="21"/>
      <c r="AO250" s="24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</row>
    <row r="251" spans="1:51" x14ac:dyDescent="0.25">
      <c r="A251" s="21"/>
      <c r="B251" s="21"/>
      <c r="C251" s="21"/>
      <c r="D251" s="21"/>
      <c r="E251" s="21"/>
      <c r="F251" s="21"/>
      <c r="G251" s="22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2"/>
      <c r="AK251" s="24"/>
      <c r="AL251" s="21"/>
      <c r="AM251" s="21"/>
      <c r="AN251" s="21"/>
      <c r="AO251" s="24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</row>
    <row r="252" spans="1:51" x14ac:dyDescent="0.25">
      <c r="A252" s="21"/>
      <c r="B252" s="21"/>
      <c r="C252" s="21"/>
      <c r="D252" s="21"/>
      <c r="E252" s="21"/>
      <c r="F252" s="21"/>
      <c r="G252" s="22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2"/>
      <c r="AK252" s="24"/>
      <c r="AL252" s="21"/>
      <c r="AM252" s="21"/>
      <c r="AN252" s="21"/>
      <c r="AO252" s="24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</row>
    <row r="253" spans="1:51" x14ac:dyDescent="0.25">
      <c r="A253" s="21"/>
      <c r="B253" s="21"/>
      <c r="C253" s="21"/>
      <c r="D253" s="21"/>
      <c r="E253" s="21"/>
      <c r="F253" s="21"/>
      <c r="G253" s="22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2"/>
      <c r="AK253" s="24"/>
      <c r="AL253" s="21"/>
      <c r="AM253" s="21"/>
      <c r="AN253" s="21"/>
      <c r="AO253" s="24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</row>
    <row r="254" spans="1:51" x14ac:dyDescent="0.25">
      <c r="A254" s="21"/>
      <c r="B254" s="21"/>
      <c r="C254" s="21"/>
      <c r="D254" s="21"/>
      <c r="E254" s="21"/>
      <c r="F254" s="21"/>
      <c r="G254" s="22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2"/>
      <c r="AK254" s="24"/>
      <c r="AL254" s="21"/>
      <c r="AM254" s="21"/>
      <c r="AN254" s="21"/>
      <c r="AO254" s="24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</row>
    <row r="255" spans="1:51" x14ac:dyDescent="0.25">
      <c r="A255" s="21"/>
      <c r="B255" s="21"/>
      <c r="C255" s="21"/>
      <c r="D255" s="21"/>
      <c r="E255" s="21"/>
      <c r="F255" s="21"/>
      <c r="G255" s="22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2"/>
      <c r="AK255" s="24"/>
      <c r="AL255" s="21"/>
      <c r="AM255" s="21"/>
      <c r="AN255" s="21"/>
      <c r="AO255" s="24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</row>
    <row r="256" spans="1:51" x14ac:dyDescent="0.25">
      <c r="A256" s="21"/>
      <c r="B256" s="21"/>
      <c r="C256" s="21"/>
      <c r="D256" s="21"/>
      <c r="E256" s="21"/>
      <c r="F256" s="21"/>
      <c r="G256" s="22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2"/>
      <c r="AK256" s="24"/>
      <c r="AL256" s="21"/>
      <c r="AM256" s="21"/>
      <c r="AN256" s="21"/>
      <c r="AO256" s="24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</row>
    <row r="257" spans="1:51" x14ac:dyDescent="0.25">
      <c r="A257" s="21"/>
      <c r="B257" s="21"/>
      <c r="C257" s="21"/>
      <c r="D257" s="21"/>
      <c r="E257" s="21"/>
      <c r="F257" s="21"/>
      <c r="G257" s="22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2"/>
      <c r="AK257" s="24"/>
      <c r="AL257" s="21"/>
      <c r="AM257" s="21"/>
      <c r="AN257" s="21"/>
      <c r="AO257" s="24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</row>
    <row r="258" spans="1:51" x14ac:dyDescent="0.25">
      <c r="A258" s="21"/>
      <c r="B258" s="21"/>
      <c r="C258" s="21"/>
      <c r="D258" s="21"/>
      <c r="E258" s="21"/>
      <c r="F258" s="21"/>
      <c r="G258" s="22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2"/>
      <c r="AK258" s="24"/>
      <c r="AL258" s="21"/>
      <c r="AM258" s="21"/>
      <c r="AN258" s="21"/>
      <c r="AO258" s="24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</row>
    <row r="259" spans="1:51" x14ac:dyDescent="0.25">
      <c r="A259" s="21"/>
      <c r="B259" s="21"/>
      <c r="C259" s="21"/>
      <c r="D259" s="21"/>
      <c r="E259" s="21"/>
      <c r="F259" s="21"/>
      <c r="G259" s="22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2"/>
      <c r="AK259" s="24"/>
      <c r="AL259" s="21"/>
      <c r="AM259" s="21"/>
      <c r="AN259" s="21"/>
      <c r="AO259" s="24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</row>
    <row r="260" spans="1:51" x14ac:dyDescent="0.25">
      <c r="A260" s="21"/>
      <c r="B260" s="21"/>
      <c r="C260" s="21"/>
      <c r="D260" s="21"/>
      <c r="E260" s="21"/>
      <c r="F260" s="21"/>
      <c r="G260" s="22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2"/>
      <c r="AK260" s="24"/>
      <c r="AL260" s="21"/>
      <c r="AM260" s="21"/>
      <c r="AN260" s="21"/>
      <c r="AO260" s="24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</row>
    <row r="261" spans="1:51" x14ac:dyDescent="0.25">
      <c r="A261" s="21"/>
      <c r="B261" s="21"/>
      <c r="C261" s="21"/>
      <c r="D261" s="21"/>
      <c r="E261" s="21"/>
      <c r="F261" s="21"/>
      <c r="G261" s="22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2"/>
      <c r="AK261" s="24"/>
      <c r="AL261" s="21"/>
      <c r="AM261" s="21"/>
      <c r="AN261" s="21"/>
      <c r="AO261" s="24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</row>
    <row r="262" spans="1:51" x14ac:dyDescent="0.25">
      <c r="A262" s="21"/>
      <c r="B262" s="21"/>
      <c r="C262" s="21"/>
      <c r="D262" s="21"/>
      <c r="E262" s="21"/>
      <c r="F262" s="21"/>
      <c r="G262" s="22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2"/>
      <c r="AK262" s="24"/>
      <c r="AL262" s="21"/>
      <c r="AM262" s="21"/>
      <c r="AN262" s="21"/>
      <c r="AO262" s="24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</row>
    <row r="263" spans="1:51" x14ac:dyDescent="0.25">
      <c r="A263" s="21"/>
      <c r="B263" s="21"/>
      <c r="C263" s="21"/>
      <c r="D263" s="21"/>
      <c r="E263" s="21"/>
      <c r="F263" s="21"/>
      <c r="G263" s="22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2"/>
      <c r="AK263" s="24"/>
      <c r="AL263" s="21"/>
      <c r="AM263" s="21"/>
      <c r="AN263" s="21"/>
      <c r="AO263" s="24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</row>
    <row r="264" spans="1:51" x14ac:dyDescent="0.25">
      <c r="A264" s="21"/>
      <c r="B264" s="21"/>
      <c r="C264" s="21"/>
      <c r="D264" s="21"/>
      <c r="E264" s="21"/>
      <c r="F264" s="21"/>
      <c r="G264" s="22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2"/>
      <c r="AK264" s="24"/>
      <c r="AL264" s="21"/>
      <c r="AM264" s="21"/>
      <c r="AN264" s="21"/>
      <c r="AO264" s="24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</row>
    <row r="265" spans="1:51" x14ac:dyDescent="0.25">
      <c r="A265" s="21"/>
      <c r="B265" s="21"/>
      <c r="C265" s="21"/>
      <c r="D265" s="21"/>
      <c r="E265" s="21"/>
      <c r="F265" s="21"/>
      <c r="G265" s="22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2"/>
      <c r="AK265" s="24"/>
      <c r="AL265" s="21"/>
      <c r="AM265" s="21"/>
      <c r="AN265" s="21"/>
      <c r="AO265" s="24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</row>
    <row r="266" spans="1:51" x14ac:dyDescent="0.25">
      <c r="A266" s="21"/>
      <c r="B266" s="21"/>
      <c r="C266" s="21"/>
      <c r="D266" s="21"/>
      <c r="E266" s="21"/>
      <c r="F266" s="21"/>
      <c r="G266" s="22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2"/>
      <c r="AK266" s="24"/>
      <c r="AL266" s="21"/>
      <c r="AM266" s="21"/>
      <c r="AN266" s="21"/>
      <c r="AO266" s="24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</row>
    <row r="267" spans="1:51" x14ac:dyDescent="0.25">
      <c r="A267" s="21"/>
      <c r="B267" s="21"/>
      <c r="C267" s="21"/>
      <c r="D267" s="21"/>
      <c r="E267" s="21"/>
      <c r="F267" s="21"/>
      <c r="G267" s="22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2"/>
      <c r="AK267" s="24"/>
      <c r="AL267" s="21"/>
      <c r="AM267" s="21"/>
      <c r="AN267" s="21"/>
      <c r="AO267" s="24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</row>
    <row r="268" spans="1:51" x14ac:dyDescent="0.25">
      <c r="A268" s="21"/>
      <c r="B268" s="21"/>
      <c r="C268" s="21"/>
      <c r="D268" s="21"/>
      <c r="E268" s="21"/>
      <c r="F268" s="21"/>
      <c r="G268" s="22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2"/>
      <c r="AK268" s="24"/>
      <c r="AL268" s="21"/>
      <c r="AM268" s="21"/>
      <c r="AN268" s="21"/>
      <c r="AO268" s="24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</row>
    <row r="269" spans="1:51" x14ac:dyDescent="0.25">
      <c r="A269" s="21"/>
      <c r="B269" s="21"/>
      <c r="C269" s="21"/>
      <c r="D269" s="21"/>
      <c r="E269" s="21"/>
      <c r="F269" s="21"/>
      <c r="G269" s="22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2"/>
      <c r="AK269" s="24"/>
      <c r="AL269" s="21"/>
      <c r="AM269" s="21"/>
      <c r="AN269" s="21"/>
      <c r="AO269" s="24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</row>
    <row r="270" spans="1:51" x14ac:dyDescent="0.25">
      <c r="A270" s="21"/>
      <c r="B270" s="21"/>
      <c r="C270" s="21"/>
      <c r="D270" s="21"/>
      <c r="E270" s="21"/>
      <c r="F270" s="21"/>
      <c r="G270" s="22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2"/>
      <c r="AK270" s="24"/>
      <c r="AL270" s="21"/>
      <c r="AM270" s="21"/>
      <c r="AN270" s="21"/>
      <c r="AO270" s="24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</row>
    <row r="271" spans="1:51" x14ac:dyDescent="0.25">
      <c r="A271" s="21"/>
      <c r="B271" s="21"/>
      <c r="C271" s="21"/>
      <c r="D271" s="21"/>
      <c r="E271" s="21"/>
      <c r="F271" s="21"/>
      <c r="G271" s="22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2"/>
      <c r="AK271" s="24"/>
      <c r="AL271" s="21"/>
      <c r="AM271" s="21"/>
      <c r="AN271" s="21"/>
      <c r="AO271" s="24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</row>
    <row r="272" spans="1:51" x14ac:dyDescent="0.25">
      <c r="A272" s="21"/>
      <c r="B272" s="21"/>
      <c r="C272" s="21"/>
      <c r="D272" s="21"/>
      <c r="E272" s="21"/>
      <c r="F272" s="21"/>
      <c r="G272" s="22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2"/>
      <c r="AK272" s="24"/>
      <c r="AL272" s="21"/>
      <c r="AM272" s="21"/>
      <c r="AN272" s="21"/>
      <c r="AO272" s="24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</row>
    <row r="273" spans="1:51" x14ac:dyDescent="0.25">
      <c r="A273" s="21"/>
      <c r="B273" s="21"/>
      <c r="C273" s="21"/>
      <c r="D273" s="21"/>
      <c r="E273" s="21"/>
      <c r="F273" s="21"/>
      <c r="G273" s="22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2"/>
      <c r="AK273" s="24"/>
      <c r="AL273" s="21"/>
      <c r="AM273" s="21"/>
      <c r="AN273" s="21"/>
      <c r="AO273" s="24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</row>
    <row r="274" spans="1:51" x14ac:dyDescent="0.25">
      <c r="A274" s="21"/>
      <c r="B274" s="21"/>
      <c r="C274" s="21"/>
      <c r="D274" s="21"/>
      <c r="E274" s="21"/>
      <c r="F274" s="21"/>
      <c r="G274" s="22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2"/>
      <c r="AK274" s="24"/>
      <c r="AL274" s="21"/>
      <c r="AM274" s="21"/>
      <c r="AN274" s="21"/>
      <c r="AO274" s="24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</row>
    <row r="275" spans="1:51" x14ac:dyDescent="0.25">
      <c r="A275" s="21"/>
      <c r="B275" s="21"/>
      <c r="C275" s="21"/>
      <c r="D275" s="21"/>
      <c r="E275" s="21"/>
      <c r="F275" s="21"/>
      <c r="G275" s="22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2"/>
      <c r="AK275" s="24"/>
      <c r="AL275" s="21"/>
      <c r="AM275" s="21"/>
      <c r="AN275" s="21"/>
      <c r="AO275" s="24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</row>
    <row r="276" spans="1:51" x14ac:dyDescent="0.25">
      <c r="A276" s="21"/>
      <c r="B276" s="21"/>
      <c r="C276" s="21"/>
      <c r="D276" s="21"/>
      <c r="E276" s="21"/>
      <c r="F276" s="21"/>
      <c r="G276" s="22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2"/>
      <c r="AK276" s="24"/>
      <c r="AL276" s="21"/>
      <c r="AM276" s="21"/>
      <c r="AN276" s="21"/>
      <c r="AO276" s="24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</row>
    <row r="277" spans="1:51" x14ac:dyDescent="0.25">
      <c r="A277" s="21"/>
      <c r="B277" s="21"/>
      <c r="C277" s="21"/>
      <c r="D277" s="21"/>
      <c r="E277" s="21"/>
      <c r="F277" s="21"/>
      <c r="G277" s="22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2"/>
      <c r="AK277" s="24"/>
      <c r="AL277" s="21"/>
      <c r="AM277" s="21"/>
      <c r="AN277" s="21"/>
      <c r="AO277" s="24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</row>
    <row r="278" spans="1:51" x14ac:dyDescent="0.25">
      <c r="A278" s="21"/>
      <c r="B278" s="21"/>
      <c r="C278" s="21"/>
      <c r="D278" s="21"/>
      <c r="E278" s="21"/>
      <c r="F278" s="21"/>
      <c r="G278" s="22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2"/>
      <c r="AK278" s="24"/>
      <c r="AL278" s="21"/>
      <c r="AM278" s="21"/>
      <c r="AN278" s="21"/>
      <c r="AO278" s="24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</row>
    <row r="279" spans="1:51" x14ac:dyDescent="0.25">
      <c r="A279" s="21"/>
      <c r="B279" s="21"/>
      <c r="C279" s="21"/>
      <c r="D279" s="21"/>
      <c r="E279" s="21"/>
      <c r="F279" s="21"/>
      <c r="G279" s="22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2"/>
      <c r="AK279" s="24"/>
      <c r="AL279" s="21"/>
      <c r="AM279" s="21"/>
      <c r="AN279" s="21"/>
      <c r="AO279" s="24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</row>
    <row r="280" spans="1:51" x14ac:dyDescent="0.25">
      <c r="A280" s="21"/>
      <c r="B280" s="21"/>
      <c r="C280" s="21"/>
      <c r="D280" s="21"/>
      <c r="E280" s="21"/>
      <c r="F280" s="21"/>
      <c r="G280" s="22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2"/>
      <c r="AK280" s="24"/>
      <c r="AL280" s="21"/>
      <c r="AM280" s="21"/>
      <c r="AN280" s="21"/>
      <c r="AO280" s="24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</row>
    <row r="281" spans="1:51" x14ac:dyDescent="0.25">
      <c r="A281" s="21"/>
      <c r="B281" s="21"/>
      <c r="C281" s="21"/>
      <c r="D281" s="21"/>
      <c r="E281" s="21"/>
      <c r="F281" s="21"/>
      <c r="G281" s="22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2"/>
      <c r="AK281" s="24"/>
      <c r="AL281" s="21"/>
      <c r="AM281" s="21"/>
      <c r="AN281" s="21"/>
      <c r="AO281" s="24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</row>
    <row r="282" spans="1:51" x14ac:dyDescent="0.25">
      <c r="A282" s="21"/>
      <c r="B282" s="21"/>
      <c r="C282" s="21"/>
      <c r="D282" s="21"/>
      <c r="E282" s="21"/>
      <c r="F282" s="21"/>
      <c r="G282" s="22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2"/>
      <c r="AK282" s="24"/>
      <c r="AL282" s="21"/>
      <c r="AM282" s="21"/>
      <c r="AN282" s="21"/>
      <c r="AO282" s="24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</row>
    <row r="283" spans="1:51" x14ac:dyDescent="0.25">
      <c r="A283" s="21"/>
      <c r="B283" s="21"/>
      <c r="C283" s="21"/>
      <c r="D283" s="21"/>
      <c r="E283" s="21"/>
      <c r="F283" s="21"/>
      <c r="G283" s="22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2"/>
      <c r="AK283" s="24"/>
      <c r="AL283" s="21"/>
      <c r="AM283" s="21"/>
      <c r="AN283" s="21"/>
      <c r="AO283" s="24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</row>
    <row r="284" spans="1:51" x14ac:dyDescent="0.25">
      <c r="A284" s="21"/>
      <c r="B284" s="21"/>
      <c r="C284" s="21"/>
      <c r="D284" s="21"/>
      <c r="E284" s="21"/>
      <c r="F284" s="21"/>
      <c r="G284" s="22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2"/>
      <c r="AK284" s="24"/>
      <c r="AL284" s="21"/>
      <c r="AM284" s="21"/>
      <c r="AN284" s="21"/>
      <c r="AO284" s="24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</row>
    <row r="285" spans="1:51" x14ac:dyDescent="0.25">
      <c r="A285" s="21"/>
      <c r="B285" s="21"/>
      <c r="C285" s="21"/>
      <c r="D285" s="21"/>
      <c r="E285" s="21"/>
      <c r="F285" s="21"/>
      <c r="G285" s="22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2"/>
      <c r="AK285" s="24"/>
      <c r="AL285" s="21"/>
      <c r="AM285" s="21"/>
      <c r="AN285" s="21"/>
      <c r="AO285" s="24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</row>
    <row r="286" spans="1:51" x14ac:dyDescent="0.25">
      <c r="A286" s="21"/>
      <c r="B286" s="21"/>
      <c r="C286" s="21"/>
      <c r="D286" s="21"/>
      <c r="E286" s="21"/>
      <c r="F286" s="21"/>
      <c r="G286" s="22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2"/>
      <c r="AK286" s="24"/>
      <c r="AL286" s="21"/>
      <c r="AM286" s="21"/>
      <c r="AN286" s="21"/>
      <c r="AO286" s="24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</row>
    <row r="287" spans="1:51" x14ac:dyDescent="0.25">
      <c r="A287" s="21"/>
      <c r="B287" s="21"/>
      <c r="C287" s="21"/>
      <c r="D287" s="21"/>
      <c r="E287" s="21"/>
      <c r="F287" s="21"/>
      <c r="G287" s="22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2"/>
      <c r="AK287" s="24"/>
      <c r="AL287" s="21"/>
      <c r="AM287" s="21"/>
      <c r="AN287" s="21"/>
      <c r="AO287" s="24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</row>
    <row r="288" spans="1:51" x14ac:dyDescent="0.25">
      <c r="A288" s="21"/>
      <c r="B288" s="21"/>
      <c r="C288" s="21"/>
      <c r="D288" s="21"/>
      <c r="E288" s="21"/>
      <c r="F288" s="21"/>
      <c r="G288" s="22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2"/>
      <c r="AK288" s="24"/>
      <c r="AL288" s="21"/>
      <c r="AM288" s="21"/>
      <c r="AN288" s="21"/>
      <c r="AO288" s="24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</row>
    <row r="289" spans="1:51" x14ac:dyDescent="0.25">
      <c r="A289" s="21"/>
      <c r="B289" s="21"/>
      <c r="C289" s="21"/>
      <c r="D289" s="21"/>
      <c r="E289" s="21"/>
      <c r="F289" s="21"/>
      <c r="G289" s="22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2"/>
      <c r="AK289" s="24"/>
      <c r="AL289" s="21"/>
      <c r="AM289" s="21"/>
      <c r="AN289" s="21"/>
      <c r="AO289" s="24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</row>
    <row r="290" spans="1:51" x14ac:dyDescent="0.25">
      <c r="A290" s="21"/>
      <c r="B290" s="21"/>
      <c r="C290" s="21"/>
      <c r="D290" s="21"/>
      <c r="E290" s="21"/>
      <c r="F290" s="21"/>
      <c r="G290" s="22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2"/>
      <c r="AK290" s="24"/>
      <c r="AL290" s="21"/>
      <c r="AM290" s="21"/>
      <c r="AN290" s="21"/>
      <c r="AO290" s="24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</row>
    <row r="291" spans="1:51" x14ac:dyDescent="0.25">
      <c r="A291" s="21"/>
      <c r="B291" s="21"/>
      <c r="C291" s="21"/>
      <c r="D291" s="21"/>
      <c r="E291" s="21"/>
      <c r="F291" s="21"/>
      <c r="G291" s="22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2"/>
      <c r="AK291" s="24"/>
      <c r="AL291" s="21"/>
      <c r="AM291" s="21"/>
      <c r="AN291" s="21"/>
      <c r="AO291" s="24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</row>
    <row r="292" spans="1:51" x14ac:dyDescent="0.25">
      <c r="A292" s="21"/>
      <c r="B292" s="21"/>
      <c r="C292" s="21"/>
      <c r="D292" s="21"/>
      <c r="E292" s="21"/>
      <c r="F292" s="21"/>
      <c r="G292" s="22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2"/>
      <c r="AK292" s="24"/>
      <c r="AL292" s="21"/>
      <c r="AM292" s="21"/>
      <c r="AN292" s="21"/>
      <c r="AO292" s="24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</row>
    <row r="293" spans="1:51" x14ac:dyDescent="0.25">
      <c r="A293" s="21"/>
      <c r="B293" s="21"/>
      <c r="C293" s="21"/>
      <c r="D293" s="21"/>
      <c r="E293" s="21"/>
      <c r="F293" s="21"/>
      <c r="G293" s="22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2"/>
      <c r="AK293" s="24"/>
      <c r="AL293" s="21"/>
      <c r="AM293" s="21"/>
      <c r="AN293" s="21"/>
      <c r="AO293" s="24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</row>
    <row r="294" spans="1:51" x14ac:dyDescent="0.25">
      <c r="A294" s="21"/>
      <c r="B294" s="21"/>
      <c r="C294" s="21"/>
      <c r="D294" s="21"/>
      <c r="E294" s="21"/>
      <c r="F294" s="21"/>
      <c r="G294" s="22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2"/>
      <c r="AK294" s="24"/>
      <c r="AL294" s="21"/>
      <c r="AM294" s="21"/>
      <c r="AN294" s="21"/>
      <c r="AO294" s="24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</row>
    <row r="295" spans="1:51" x14ac:dyDescent="0.25">
      <c r="A295" s="21"/>
      <c r="B295" s="21"/>
      <c r="C295" s="21"/>
      <c r="D295" s="21"/>
      <c r="E295" s="21"/>
      <c r="F295" s="21"/>
      <c r="G295" s="22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2"/>
      <c r="AK295" s="24"/>
      <c r="AL295" s="21"/>
      <c r="AM295" s="21"/>
      <c r="AN295" s="21"/>
      <c r="AO295" s="24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</row>
    <row r="296" spans="1:51" x14ac:dyDescent="0.25">
      <c r="A296" s="21"/>
      <c r="B296" s="21"/>
      <c r="C296" s="21"/>
      <c r="D296" s="21"/>
      <c r="E296" s="21"/>
      <c r="F296" s="21"/>
      <c r="G296" s="22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2"/>
      <c r="AK296" s="24"/>
      <c r="AL296" s="21"/>
      <c r="AM296" s="21"/>
      <c r="AN296" s="21"/>
      <c r="AO296" s="24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</row>
    <row r="297" spans="1:51" x14ac:dyDescent="0.25">
      <c r="A297" s="21"/>
      <c r="B297" s="21"/>
      <c r="C297" s="21"/>
      <c r="D297" s="21"/>
      <c r="E297" s="21"/>
      <c r="F297" s="21"/>
      <c r="G297" s="22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2"/>
      <c r="AK297" s="24"/>
      <c r="AL297" s="21"/>
      <c r="AM297" s="21"/>
      <c r="AN297" s="21"/>
      <c r="AO297" s="24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</row>
    <row r="298" spans="1:51" x14ac:dyDescent="0.25">
      <c r="A298" s="21"/>
      <c r="B298" s="21"/>
      <c r="C298" s="21"/>
      <c r="D298" s="21"/>
      <c r="E298" s="21"/>
      <c r="F298" s="21"/>
      <c r="G298" s="22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2"/>
      <c r="AK298" s="24"/>
      <c r="AL298" s="21"/>
      <c r="AM298" s="21"/>
      <c r="AN298" s="21"/>
      <c r="AO298" s="24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</row>
    <row r="299" spans="1:51" x14ac:dyDescent="0.25">
      <c r="A299" s="21"/>
      <c r="B299" s="21"/>
      <c r="C299" s="21"/>
      <c r="D299" s="21"/>
      <c r="E299" s="21"/>
      <c r="F299" s="21"/>
      <c r="G299" s="22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2"/>
      <c r="AK299" s="24"/>
      <c r="AL299" s="21"/>
      <c r="AM299" s="21"/>
      <c r="AN299" s="21"/>
      <c r="AO299" s="24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</row>
    <row r="300" spans="1:51" x14ac:dyDescent="0.25">
      <c r="A300" s="21"/>
      <c r="B300" s="21"/>
      <c r="C300" s="21"/>
      <c r="D300" s="21"/>
      <c r="E300" s="21"/>
      <c r="F300" s="21"/>
      <c r="G300" s="22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2"/>
      <c r="AK300" s="24"/>
      <c r="AL300" s="21"/>
      <c r="AM300" s="21"/>
      <c r="AN300" s="21"/>
      <c r="AO300" s="24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</row>
    <row r="301" spans="1:51" x14ac:dyDescent="0.25">
      <c r="A301" s="21"/>
      <c r="B301" s="21"/>
      <c r="C301" s="21"/>
      <c r="D301" s="21"/>
      <c r="E301" s="21"/>
      <c r="F301" s="21"/>
      <c r="G301" s="22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2"/>
      <c r="AK301" s="24"/>
      <c r="AL301" s="21"/>
      <c r="AM301" s="21"/>
      <c r="AN301" s="21"/>
      <c r="AO301" s="24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</row>
    <row r="302" spans="1:51" x14ac:dyDescent="0.25">
      <c r="A302" s="21"/>
      <c r="B302" s="21"/>
      <c r="C302" s="21"/>
      <c r="D302" s="21"/>
      <c r="E302" s="21"/>
      <c r="F302" s="21"/>
      <c r="G302" s="22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2"/>
      <c r="AK302" s="24"/>
      <c r="AL302" s="21"/>
      <c r="AM302" s="21"/>
      <c r="AN302" s="21"/>
      <c r="AO302" s="24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</row>
    <row r="303" spans="1:51" x14ac:dyDescent="0.25">
      <c r="A303" s="21"/>
      <c r="B303" s="21"/>
      <c r="C303" s="21"/>
      <c r="D303" s="21"/>
      <c r="E303" s="21"/>
      <c r="F303" s="21"/>
      <c r="G303" s="22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2"/>
      <c r="AK303" s="24"/>
      <c r="AL303" s="21"/>
      <c r="AM303" s="21"/>
      <c r="AN303" s="21"/>
      <c r="AO303" s="24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</row>
    <row r="304" spans="1:51" x14ac:dyDescent="0.25">
      <c r="A304" s="21"/>
      <c r="B304" s="21"/>
      <c r="C304" s="21"/>
      <c r="D304" s="21"/>
      <c r="E304" s="21"/>
      <c r="F304" s="21"/>
      <c r="G304" s="22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2"/>
      <c r="AK304" s="24"/>
      <c r="AL304" s="21"/>
      <c r="AM304" s="21"/>
      <c r="AN304" s="21"/>
      <c r="AO304" s="24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</row>
    <row r="305" spans="1:51" x14ac:dyDescent="0.25">
      <c r="A305" s="21"/>
      <c r="B305" s="21"/>
      <c r="C305" s="21"/>
      <c r="D305" s="21"/>
      <c r="E305" s="21"/>
      <c r="F305" s="21"/>
      <c r="G305" s="22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2"/>
      <c r="AK305" s="24"/>
      <c r="AL305" s="21"/>
      <c r="AM305" s="21"/>
      <c r="AN305" s="21"/>
      <c r="AO305" s="24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</row>
    <row r="306" spans="1:51" x14ac:dyDescent="0.25">
      <c r="A306" s="21"/>
      <c r="B306" s="21"/>
      <c r="C306" s="21"/>
      <c r="D306" s="21"/>
      <c r="E306" s="21"/>
      <c r="F306" s="21"/>
      <c r="G306" s="22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2"/>
      <c r="AK306" s="24"/>
      <c r="AL306" s="21"/>
      <c r="AM306" s="21"/>
      <c r="AN306" s="21"/>
      <c r="AO306" s="24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</row>
    <row r="307" spans="1:51" x14ac:dyDescent="0.25">
      <c r="A307" s="21"/>
      <c r="B307" s="21"/>
      <c r="C307" s="21"/>
      <c r="D307" s="21"/>
      <c r="E307" s="21"/>
      <c r="F307" s="21"/>
      <c r="G307" s="22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2"/>
      <c r="AK307" s="24"/>
      <c r="AL307" s="21"/>
      <c r="AM307" s="21"/>
      <c r="AN307" s="21"/>
      <c r="AO307" s="24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</row>
    <row r="308" spans="1:51" x14ac:dyDescent="0.25">
      <c r="A308" s="21"/>
      <c r="B308" s="21"/>
      <c r="C308" s="21"/>
      <c r="D308" s="21"/>
      <c r="E308" s="21"/>
      <c r="F308" s="21"/>
      <c r="G308" s="22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2"/>
      <c r="AK308" s="24"/>
      <c r="AL308" s="21"/>
      <c r="AM308" s="21"/>
      <c r="AN308" s="21"/>
      <c r="AO308" s="24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</row>
    <row r="309" spans="1:51" x14ac:dyDescent="0.25">
      <c r="A309" s="21"/>
      <c r="B309" s="21"/>
      <c r="C309" s="21"/>
      <c r="D309" s="21"/>
      <c r="E309" s="21"/>
      <c r="F309" s="21"/>
      <c r="G309" s="22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2"/>
      <c r="AK309" s="24"/>
      <c r="AL309" s="21"/>
      <c r="AM309" s="21"/>
      <c r="AN309" s="21"/>
      <c r="AO309" s="24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</row>
    <row r="310" spans="1:51" x14ac:dyDescent="0.25">
      <c r="A310" s="21"/>
      <c r="B310" s="21"/>
      <c r="C310" s="21"/>
      <c r="D310" s="21"/>
      <c r="E310" s="21"/>
      <c r="F310" s="21"/>
      <c r="G310" s="22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2"/>
      <c r="AK310" s="24"/>
      <c r="AL310" s="21"/>
      <c r="AM310" s="21"/>
      <c r="AN310" s="21"/>
      <c r="AO310" s="24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</row>
    <row r="311" spans="1:51" x14ac:dyDescent="0.25">
      <c r="A311" s="21"/>
      <c r="B311" s="21"/>
      <c r="C311" s="21"/>
      <c r="D311" s="21"/>
      <c r="E311" s="21"/>
      <c r="F311" s="21"/>
      <c r="G311" s="22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2"/>
      <c r="AK311" s="24"/>
      <c r="AL311" s="21"/>
      <c r="AM311" s="21"/>
      <c r="AN311" s="21"/>
      <c r="AO311" s="24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</row>
    <row r="312" spans="1:51" x14ac:dyDescent="0.25">
      <c r="A312" s="21"/>
      <c r="B312" s="21"/>
      <c r="C312" s="21"/>
      <c r="D312" s="21"/>
      <c r="E312" s="21"/>
      <c r="F312" s="21"/>
      <c r="G312" s="22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2"/>
      <c r="AK312" s="24"/>
      <c r="AL312" s="21"/>
      <c r="AM312" s="21"/>
      <c r="AN312" s="21"/>
      <c r="AO312" s="24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</row>
    <row r="313" spans="1:51" x14ac:dyDescent="0.25">
      <c r="A313" s="21"/>
      <c r="B313" s="21"/>
      <c r="C313" s="21"/>
      <c r="D313" s="21"/>
      <c r="E313" s="21"/>
      <c r="F313" s="21"/>
      <c r="G313" s="22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2"/>
      <c r="AK313" s="24"/>
      <c r="AL313" s="21"/>
      <c r="AM313" s="21"/>
      <c r="AN313" s="21"/>
      <c r="AO313" s="24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</row>
    <row r="314" spans="1:51" x14ac:dyDescent="0.25">
      <c r="A314" s="21"/>
      <c r="B314" s="21"/>
      <c r="C314" s="21"/>
      <c r="D314" s="21"/>
      <c r="E314" s="21"/>
      <c r="F314" s="21"/>
      <c r="G314" s="22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2"/>
      <c r="AK314" s="24"/>
      <c r="AL314" s="21"/>
      <c r="AM314" s="21"/>
      <c r="AN314" s="21"/>
      <c r="AO314" s="24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</row>
    <row r="315" spans="1:51" x14ac:dyDescent="0.25">
      <c r="A315" s="21"/>
      <c r="B315" s="21"/>
      <c r="C315" s="21"/>
      <c r="D315" s="21"/>
      <c r="E315" s="21"/>
      <c r="F315" s="21"/>
      <c r="G315" s="22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2"/>
      <c r="AK315" s="24"/>
      <c r="AL315" s="21"/>
      <c r="AM315" s="21"/>
      <c r="AN315" s="21"/>
      <c r="AO315" s="24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</row>
    <row r="316" spans="1:51" x14ac:dyDescent="0.25">
      <c r="A316" s="21"/>
      <c r="B316" s="21"/>
      <c r="C316" s="21"/>
      <c r="D316" s="21"/>
      <c r="E316" s="21"/>
      <c r="F316" s="21"/>
      <c r="G316" s="22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2"/>
      <c r="AK316" s="24"/>
      <c r="AL316" s="21"/>
      <c r="AM316" s="21"/>
      <c r="AN316" s="21"/>
      <c r="AO316" s="24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</row>
    <row r="317" spans="1:51" x14ac:dyDescent="0.25">
      <c r="A317" s="21"/>
      <c r="B317" s="21"/>
      <c r="C317" s="21"/>
      <c r="D317" s="21"/>
      <c r="E317" s="21"/>
      <c r="F317" s="21"/>
      <c r="G317" s="22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2"/>
      <c r="AK317" s="24"/>
      <c r="AL317" s="21"/>
      <c r="AM317" s="21"/>
      <c r="AN317" s="21"/>
      <c r="AO317" s="24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</row>
    <row r="318" spans="1:51" x14ac:dyDescent="0.25">
      <c r="A318" s="21"/>
      <c r="B318" s="21"/>
      <c r="C318" s="21"/>
      <c r="D318" s="21"/>
      <c r="E318" s="21"/>
      <c r="F318" s="21"/>
      <c r="G318" s="22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2"/>
      <c r="AK318" s="24"/>
      <c r="AL318" s="21"/>
      <c r="AM318" s="21"/>
      <c r="AN318" s="21"/>
      <c r="AO318" s="24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</row>
    <row r="319" spans="1:51" x14ac:dyDescent="0.25">
      <c r="A319" s="21"/>
      <c r="B319" s="21"/>
      <c r="C319" s="21"/>
      <c r="D319" s="21"/>
      <c r="E319" s="21"/>
      <c r="F319" s="21"/>
      <c r="G319" s="22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2"/>
      <c r="AK319" s="24"/>
      <c r="AL319" s="21"/>
      <c r="AM319" s="21"/>
      <c r="AN319" s="21"/>
      <c r="AO319" s="24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</row>
    <row r="320" spans="1:51" x14ac:dyDescent="0.25">
      <c r="A320" s="21"/>
      <c r="B320" s="21"/>
      <c r="C320" s="21"/>
      <c r="D320" s="21"/>
      <c r="E320" s="21"/>
      <c r="F320" s="21"/>
      <c r="G320" s="22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2"/>
      <c r="AK320" s="24"/>
      <c r="AL320" s="21"/>
      <c r="AM320" s="21"/>
      <c r="AN320" s="21"/>
      <c r="AO320" s="24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</row>
    <row r="321" spans="1:51" x14ac:dyDescent="0.25">
      <c r="A321" s="21"/>
      <c r="B321" s="21"/>
      <c r="C321" s="21"/>
      <c r="D321" s="21"/>
      <c r="E321" s="21"/>
      <c r="F321" s="21"/>
      <c r="G321" s="22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2"/>
      <c r="AK321" s="24"/>
      <c r="AL321" s="21"/>
      <c r="AM321" s="21"/>
      <c r="AN321" s="21"/>
      <c r="AO321" s="24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</row>
    <row r="322" spans="1:51" x14ac:dyDescent="0.25">
      <c r="A322" s="21"/>
      <c r="B322" s="21"/>
      <c r="C322" s="21"/>
      <c r="D322" s="21"/>
      <c r="E322" s="21"/>
      <c r="F322" s="21"/>
      <c r="G322" s="22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2"/>
      <c r="AK322" s="24"/>
      <c r="AL322" s="21"/>
      <c r="AM322" s="21"/>
      <c r="AN322" s="21"/>
      <c r="AO322" s="24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</row>
    <row r="323" spans="1:51" x14ac:dyDescent="0.25">
      <c r="A323" s="21"/>
      <c r="B323" s="21"/>
      <c r="C323" s="21"/>
      <c r="D323" s="21"/>
      <c r="E323" s="21"/>
      <c r="F323" s="21"/>
      <c r="G323" s="22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2"/>
      <c r="AK323" s="24"/>
      <c r="AL323" s="21"/>
      <c r="AM323" s="21"/>
      <c r="AN323" s="21"/>
      <c r="AO323" s="24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</row>
    <row r="324" spans="1:51" x14ac:dyDescent="0.25">
      <c r="A324" s="21"/>
      <c r="B324" s="21"/>
      <c r="C324" s="21"/>
      <c r="D324" s="21"/>
      <c r="E324" s="21"/>
      <c r="F324" s="21"/>
      <c r="G324" s="22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2"/>
      <c r="AK324" s="24"/>
      <c r="AL324" s="21"/>
      <c r="AM324" s="21"/>
      <c r="AN324" s="21"/>
      <c r="AO324" s="24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</row>
    <row r="325" spans="1:51" x14ac:dyDescent="0.25">
      <c r="A325" s="21"/>
      <c r="B325" s="21"/>
      <c r="C325" s="21"/>
      <c r="D325" s="21"/>
      <c r="E325" s="21"/>
      <c r="F325" s="21"/>
      <c r="G325" s="22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2"/>
      <c r="AK325" s="24"/>
      <c r="AL325" s="21"/>
      <c r="AM325" s="21"/>
      <c r="AN325" s="21"/>
      <c r="AO325" s="24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</row>
    <row r="326" spans="1:51" x14ac:dyDescent="0.25">
      <c r="A326" s="21"/>
      <c r="B326" s="21"/>
      <c r="C326" s="21"/>
      <c r="D326" s="21"/>
      <c r="E326" s="21"/>
      <c r="F326" s="21"/>
      <c r="G326" s="22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2"/>
      <c r="AK326" s="24"/>
      <c r="AL326" s="21"/>
      <c r="AM326" s="21"/>
      <c r="AN326" s="21"/>
      <c r="AO326" s="24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</row>
    <row r="327" spans="1:51" x14ac:dyDescent="0.25">
      <c r="A327" s="21"/>
      <c r="B327" s="21"/>
      <c r="C327" s="21"/>
      <c r="D327" s="21"/>
      <c r="E327" s="21"/>
      <c r="F327" s="21"/>
      <c r="G327" s="22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2"/>
      <c r="AK327" s="24"/>
      <c r="AL327" s="21"/>
      <c r="AM327" s="21"/>
      <c r="AN327" s="21"/>
      <c r="AO327" s="24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</row>
    <row r="328" spans="1:51" x14ac:dyDescent="0.25">
      <c r="A328" s="21"/>
      <c r="B328" s="21"/>
      <c r="C328" s="21"/>
      <c r="D328" s="21"/>
      <c r="E328" s="21"/>
      <c r="F328" s="21"/>
      <c r="G328" s="22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2"/>
      <c r="AK328" s="24"/>
      <c r="AL328" s="21"/>
      <c r="AM328" s="21"/>
      <c r="AN328" s="21"/>
      <c r="AO328" s="24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</row>
    <row r="329" spans="1:51" x14ac:dyDescent="0.25">
      <c r="A329" s="21"/>
      <c r="B329" s="21"/>
      <c r="C329" s="21"/>
      <c r="D329" s="21"/>
      <c r="E329" s="21"/>
      <c r="F329" s="21"/>
      <c r="G329" s="22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2"/>
      <c r="AK329" s="24"/>
      <c r="AL329" s="21"/>
      <c r="AM329" s="21"/>
      <c r="AN329" s="21"/>
      <c r="AO329" s="24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</row>
    <row r="330" spans="1:51" x14ac:dyDescent="0.25">
      <c r="A330" s="21"/>
      <c r="B330" s="21"/>
      <c r="C330" s="21"/>
      <c r="D330" s="21"/>
      <c r="E330" s="21"/>
      <c r="F330" s="21"/>
      <c r="G330" s="22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2"/>
      <c r="AK330" s="24"/>
      <c r="AL330" s="21"/>
      <c r="AM330" s="21"/>
      <c r="AN330" s="21"/>
      <c r="AO330" s="24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</row>
    <row r="331" spans="1:51" x14ac:dyDescent="0.25">
      <c r="A331" s="21"/>
      <c r="B331" s="21"/>
      <c r="C331" s="21"/>
      <c r="D331" s="21"/>
      <c r="E331" s="21"/>
      <c r="F331" s="21"/>
      <c r="G331" s="22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2"/>
      <c r="AK331" s="24"/>
      <c r="AL331" s="21"/>
      <c r="AM331" s="21"/>
      <c r="AN331" s="21"/>
      <c r="AO331" s="24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</row>
    <row r="332" spans="1:51" x14ac:dyDescent="0.25">
      <c r="A332" s="21"/>
      <c r="B332" s="21"/>
      <c r="C332" s="21"/>
      <c r="D332" s="21"/>
      <c r="E332" s="21"/>
      <c r="F332" s="21"/>
      <c r="G332" s="22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2"/>
      <c r="AK332" s="24"/>
      <c r="AL332" s="21"/>
      <c r="AM332" s="21"/>
      <c r="AN332" s="21"/>
      <c r="AO332" s="24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</row>
    <row r="333" spans="1:51" x14ac:dyDescent="0.25">
      <c r="A333" s="21"/>
      <c r="B333" s="21"/>
      <c r="C333" s="21"/>
      <c r="D333" s="21"/>
      <c r="E333" s="21"/>
      <c r="F333" s="21"/>
      <c r="G333" s="22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2"/>
      <c r="AK333" s="24"/>
      <c r="AL333" s="21"/>
      <c r="AM333" s="21"/>
      <c r="AN333" s="21"/>
      <c r="AO333" s="24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</row>
    <row r="334" spans="1:51" x14ac:dyDescent="0.25">
      <c r="A334" s="21"/>
      <c r="B334" s="21"/>
      <c r="C334" s="21"/>
      <c r="D334" s="21"/>
      <c r="E334" s="21"/>
      <c r="F334" s="21"/>
      <c r="G334" s="22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2"/>
      <c r="AK334" s="24"/>
      <c r="AL334" s="21"/>
      <c r="AM334" s="21"/>
      <c r="AN334" s="21"/>
      <c r="AO334" s="24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</row>
    <row r="335" spans="1:51" x14ac:dyDescent="0.25">
      <c r="A335" s="21"/>
      <c r="B335" s="21"/>
      <c r="C335" s="21"/>
      <c r="D335" s="21"/>
      <c r="E335" s="21"/>
      <c r="F335" s="21"/>
      <c r="G335" s="22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2"/>
      <c r="AK335" s="24"/>
      <c r="AL335" s="21"/>
      <c r="AM335" s="21"/>
      <c r="AN335" s="21"/>
      <c r="AO335" s="24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</row>
    <row r="336" spans="1:51" x14ac:dyDescent="0.25">
      <c r="A336" s="21"/>
      <c r="B336" s="21"/>
      <c r="C336" s="21"/>
      <c r="D336" s="21"/>
      <c r="E336" s="21"/>
      <c r="F336" s="21"/>
      <c r="G336" s="22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2"/>
      <c r="AK336" s="24"/>
      <c r="AL336" s="21"/>
      <c r="AM336" s="21"/>
      <c r="AN336" s="21"/>
      <c r="AO336" s="24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</row>
    <row r="337" spans="1:51" x14ac:dyDescent="0.25">
      <c r="A337" s="21"/>
      <c r="B337" s="21"/>
      <c r="C337" s="21"/>
      <c r="D337" s="21"/>
      <c r="E337" s="21"/>
      <c r="F337" s="21"/>
      <c r="G337" s="22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2"/>
      <c r="AK337" s="24"/>
      <c r="AL337" s="21"/>
      <c r="AM337" s="21"/>
      <c r="AN337" s="21"/>
      <c r="AO337" s="24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</row>
    <row r="338" spans="1:51" x14ac:dyDescent="0.25">
      <c r="A338" s="21"/>
      <c r="B338" s="21"/>
      <c r="C338" s="21"/>
      <c r="D338" s="21"/>
      <c r="E338" s="21"/>
      <c r="F338" s="21"/>
      <c r="G338" s="22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2"/>
      <c r="AK338" s="24"/>
      <c r="AL338" s="21"/>
      <c r="AM338" s="21"/>
      <c r="AN338" s="21"/>
      <c r="AO338" s="24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</row>
    <row r="339" spans="1:51" x14ac:dyDescent="0.25">
      <c r="A339" s="21"/>
      <c r="B339" s="21"/>
      <c r="C339" s="21"/>
      <c r="D339" s="21"/>
      <c r="E339" s="21"/>
      <c r="F339" s="21"/>
      <c r="G339" s="22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2"/>
      <c r="AK339" s="24"/>
      <c r="AL339" s="21"/>
      <c r="AM339" s="21"/>
      <c r="AN339" s="21"/>
      <c r="AO339" s="24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</row>
    <row r="340" spans="1:51" x14ac:dyDescent="0.25">
      <c r="A340" s="21"/>
      <c r="B340" s="21"/>
      <c r="C340" s="21"/>
      <c r="D340" s="21"/>
      <c r="E340" s="21"/>
      <c r="F340" s="21"/>
      <c r="G340" s="22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2"/>
      <c r="AK340" s="24"/>
      <c r="AL340" s="21"/>
      <c r="AM340" s="21"/>
      <c r="AN340" s="21"/>
      <c r="AO340" s="24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</row>
    <row r="341" spans="1:51" x14ac:dyDescent="0.25">
      <c r="A341" s="21"/>
      <c r="B341" s="21"/>
      <c r="C341" s="21"/>
      <c r="D341" s="21"/>
      <c r="E341" s="21"/>
      <c r="F341" s="21"/>
      <c r="G341" s="22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2"/>
      <c r="AK341" s="24"/>
      <c r="AL341" s="21"/>
      <c r="AM341" s="21"/>
      <c r="AN341" s="21"/>
      <c r="AO341" s="24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</row>
    <row r="342" spans="1:51" x14ac:dyDescent="0.25">
      <c r="A342" s="21"/>
      <c r="B342" s="21"/>
      <c r="C342" s="21"/>
      <c r="D342" s="21"/>
      <c r="E342" s="21"/>
      <c r="F342" s="21"/>
      <c r="G342" s="22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2"/>
      <c r="AK342" s="24"/>
      <c r="AL342" s="21"/>
      <c r="AM342" s="21"/>
      <c r="AN342" s="21"/>
      <c r="AO342" s="24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</row>
    <row r="343" spans="1:51" x14ac:dyDescent="0.25">
      <c r="A343" s="21"/>
      <c r="B343" s="21"/>
      <c r="C343" s="21"/>
      <c r="D343" s="21"/>
      <c r="E343" s="21"/>
      <c r="F343" s="21"/>
      <c r="G343" s="22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2"/>
      <c r="AK343" s="24"/>
      <c r="AL343" s="21"/>
      <c r="AM343" s="21"/>
      <c r="AN343" s="21"/>
      <c r="AO343" s="24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</row>
    <row r="344" spans="1:51" x14ac:dyDescent="0.25">
      <c r="A344" s="21"/>
      <c r="B344" s="21"/>
      <c r="C344" s="21"/>
      <c r="D344" s="21"/>
      <c r="E344" s="21"/>
      <c r="F344" s="21"/>
      <c r="G344" s="22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2"/>
      <c r="AK344" s="24"/>
      <c r="AL344" s="21"/>
      <c r="AM344" s="21"/>
      <c r="AN344" s="21"/>
      <c r="AO344" s="24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</row>
    <row r="345" spans="1:51" x14ac:dyDescent="0.25">
      <c r="A345" s="21"/>
      <c r="B345" s="21"/>
      <c r="C345" s="21"/>
      <c r="D345" s="21"/>
      <c r="E345" s="21"/>
      <c r="F345" s="21"/>
      <c r="G345" s="22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2"/>
      <c r="AK345" s="24"/>
      <c r="AL345" s="21"/>
      <c r="AM345" s="21"/>
      <c r="AN345" s="21"/>
      <c r="AO345" s="24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</row>
    <row r="346" spans="1:51" x14ac:dyDescent="0.25">
      <c r="A346" s="21"/>
      <c r="B346" s="21"/>
      <c r="C346" s="21"/>
      <c r="D346" s="21"/>
      <c r="E346" s="21"/>
      <c r="F346" s="21"/>
      <c r="G346" s="22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2"/>
      <c r="AK346" s="24"/>
      <c r="AL346" s="21"/>
      <c r="AM346" s="21"/>
      <c r="AN346" s="21"/>
      <c r="AO346" s="24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</row>
    <row r="347" spans="1:51" x14ac:dyDescent="0.25">
      <c r="A347" s="21"/>
      <c r="B347" s="21"/>
      <c r="C347" s="21"/>
      <c r="D347" s="21"/>
      <c r="E347" s="21"/>
      <c r="F347" s="21"/>
      <c r="G347" s="22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2"/>
      <c r="AK347" s="24"/>
      <c r="AL347" s="21"/>
      <c r="AM347" s="21"/>
      <c r="AN347" s="21"/>
      <c r="AO347" s="24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</row>
    <row r="348" spans="1:51" x14ac:dyDescent="0.25">
      <c r="A348" s="21"/>
      <c r="B348" s="21"/>
      <c r="C348" s="21"/>
      <c r="D348" s="21"/>
      <c r="E348" s="21"/>
      <c r="F348" s="21"/>
      <c r="G348" s="22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2"/>
      <c r="AK348" s="24"/>
      <c r="AL348" s="21"/>
      <c r="AM348" s="21"/>
      <c r="AN348" s="21"/>
      <c r="AO348" s="24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</row>
    <row r="349" spans="1:51" x14ac:dyDescent="0.25">
      <c r="A349" s="21"/>
      <c r="B349" s="21"/>
      <c r="C349" s="21"/>
      <c r="D349" s="21"/>
      <c r="E349" s="21"/>
      <c r="F349" s="21"/>
      <c r="G349" s="22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2"/>
      <c r="AK349" s="24"/>
      <c r="AL349" s="21"/>
      <c r="AM349" s="21"/>
      <c r="AN349" s="21"/>
      <c r="AO349" s="24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</row>
    <row r="350" spans="1:51" x14ac:dyDescent="0.25">
      <c r="A350" s="21"/>
      <c r="B350" s="21"/>
      <c r="C350" s="21"/>
      <c r="D350" s="21"/>
      <c r="E350" s="21"/>
      <c r="F350" s="21"/>
      <c r="G350" s="22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2"/>
      <c r="AK350" s="24"/>
      <c r="AL350" s="21"/>
      <c r="AM350" s="21"/>
      <c r="AN350" s="21"/>
      <c r="AO350" s="24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</row>
    <row r="351" spans="1:51" x14ac:dyDescent="0.25">
      <c r="A351" s="21"/>
      <c r="B351" s="21"/>
      <c r="C351" s="21"/>
      <c r="D351" s="21"/>
      <c r="E351" s="21"/>
      <c r="F351" s="21"/>
      <c r="G351" s="22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2"/>
      <c r="AK351" s="24"/>
      <c r="AL351" s="21"/>
      <c r="AM351" s="21"/>
      <c r="AN351" s="21"/>
      <c r="AO351" s="24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</row>
    <row r="352" spans="1:51" x14ac:dyDescent="0.25">
      <c r="A352" s="21"/>
      <c r="B352" s="21"/>
      <c r="C352" s="21"/>
      <c r="D352" s="21"/>
      <c r="E352" s="21"/>
      <c r="F352" s="21"/>
      <c r="G352" s="22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2"/>
      <c r="AK352" s="24"/>
      <c r="AL352" s="21"/>
      <c r="AM352" s="21"/>
      <c r="AN352" s="21"/>
      <c r="AO352" s="24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</row>
    <row r="353" spans="1:51" x14ac:dyDescent="0.25">
      <c r="A353" s="21"/>
      <c r="B353" s="21"/>
      <c r="C353" s="21"/>
      <c r="D353" s="21"/>
      <c r="E353" s="21"/>
      <c r="F353" s="21"/>
      <c r="G353" s="22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2"/>
      <c r="AK353" s="24"/>
      <c r="AL353" s="21"/>
      <c r="AM353" s="21"/>
      <c r="AN353" s="21"/>
      <c r="AO353" s="24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</row>
    <row r="354" spans="1:51" x14ac:dyDescent="0.25">
      <c r="A354" s="21"/>
      <c r="B354" s="21"/>
      <c r="C354" s="21"/>
      <c r="D354" s="21"/>
      <c r="E354" s="21"/>
      <c r="F354" s="21"/>
      <c r="G354" s="22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2"/>
      <c r="AK354" s="24"/>
      <c r="AL354" s="21"/>
      <c r="AM354" s="21"/>
      <c r="AN354" s="21"/>
      <c r="AO354" s="24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</row>
    <row r="355" spans="1:51" x14ac:dyDescent="0.25">
      <c r="A355" s="21"/>
      <c r="B355" s="21"/>
      <c r="C355" s="21"/>
      <c r="D355" s="21"/>
      <c r="E355" s="21"/>
      <c r="F355" s="21"/>
      <c r="G355" s="22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2"/>
      <c r="AK355" s="24"/>
      <c r="AL355" s="21"/>
      <c r="AM355" s="21"/>
      <c r="AN355" s="21"/>
      <c r="AO355" s="24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</row>
    <row r="356" spans="1:51" x14ac:dyDescent="0.25">
      <c r="A356" s="21"/>
      <c r="B356" s="21"/>
      <c r="C356" s="21"/>
      <c r="D356" s="21"/>
      <c r="E356" s="21"/>
      <c r="F356" s="21"/>
      <c r="G356" s="22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2"/>
      <c r="AK356" s="24"/>
      <c r="AL356" s="21"/>
      <c r="AM356" s="21"/>
      <c r="AN356" s="21"/>
      <c r="AO356" s="24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</row>
    <row r="357" spans="1:51" x14ac:dyDescent="0.25">
      <c r="A357" s="21"/>
      <c r="B357" s="21"/>
      <c r="C357" s="21"/>
      <c r="D357" s="21"/>
      <c r="E357" s="21"/>
      <c r="F357" s="21"/>
      <c r="G357" s="22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2"/>
      <c r="AK357" s="24"/>
      <c r="AL357" s="21"/>
      <c r="AM357" s="21"/>
      <c r="AN357" s="21"/>
      <c r="AO357" s="24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</row>
    <row r="358" spans="1:51" x14ac:dyDescent="0.25">
      <c r="A358" s="21"/>
      <c r="B358" s="21"/>
      <c r="C358" s="21"/>
      <c r="D358" s="21"/>
      <c r="E358" s="21"/>
      <c r="F358" s="21"/>
      <c r="G358" s="22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2"/>
      <c r="AK358" s="24"/>
      <c r="AL358" s="21"/>
      <c r="AM358" s="21"/>
      <c r="AN358" s="21"/>
      <c r="AO358" s="24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</row>
    <row r="359" spans="1:51" x14ac:dyDescent="0.25">
      <c r="A359" s="21"/>
      <c r="B359" s="21"/>
      <c r="C359" s="21"/>
      <c r="D359" s="21"/>
      <c r="E359" s="21"/>
      <c r="F359" s="21"/>
      <c r="G359" s="22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2"/>
      <c r="AK359" s="24"/>
      <c r="AL359" s="21"/>
      <c r="AM359" s="21"/>
      <c r="AN359" s="21"/>
      <c r="AO359" s="24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</row>
    <row r="360" spans="1:51" x14ac:dyDescent="0.25">
      <c r="A360" s="21"/>
      <c r="B360" s="21"/>
      <c r="C360" s="21"/>
      <c r="D360" s="21"/>
      <c r="E360" s="21"/>
      <c r="F360" s="21"/>
      <c r="G360" s="22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2"/>
      <c r="AK360" s="24"/>
      <c r="AL360" s="21"/>
      <c r="AM360" s="21"/>
      <c r="AN360" s="21"/>
      <c r="AO360" s="24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</row>
    <row r="361" spans="1:51" x14ac:dyDescent="0.25">
      <c r="A361" s="21"/>
      <c r="B361" s="21"/>
      <c r="C361" s="21"/>
      <c r="D361" s="21"/>
      <c r="E361" s="21"/>
      <c r="F361" s="21"/>
      <c r="G361" s="22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2"/>
      <c r="AK361" s="24"/>
      <c r="AL361" s="21"/>
      <c r="AM361" s="21"/>
      <c r="AN361" s="21"/>
      <c r="AO361" s="24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</row>
    <row r="362" spans="1:51" x14ac:dyDescent="0.25">
      <c r="A362" s="21"/>
      <c r="B362" s="21"/>
      <c r="C362" s="21"/>
      <c r="D362" s="21"/>
      <c r="E362" s="21"/>
      <c r="F362" s="21"/>
      <c r="G362" s="22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2"/>
      <c r="AK362" s="24"/>
      <c r="AL362" s="21"/>
      <c r="AM362" s="21"/>
      <c r="AN362" s="21"/>
      <c r="AO362" s="24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</row>
    <row r="363" spans="1:51" x14ac:dyDescent="0.25">
      <c r="A363" s="21"/>
      <c r="B363" s="21"/>
      <c r="C363" s="21"/>
      <c r="D363" s="21"/>
      <c r="E363" s="21"/>
      <c r="F363" s="21"/>
      <c r="G363" s="22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2"/>
      <c r="AK363" s="24"/>
      <c r="AL363" s="21"/>
      <c r="AM363" s="21"/>
      <c r="AN363" s="21"/>
      <c r="AO363" s="24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</row>
    <row r="364" spans="1:51" x14ac:dyDescent="0.25">
      <c r="A364" s="21"/>
      <c r="B364" s="21"/>
      <c r="C364" s="21"/>
      <c r="D364" s="21"/>
      <c r="E364" s="21"/>
      <c r="F364" s="21"/>
      <c r="G364" s="22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2"/>
      <c r="AK364" s="24"/>
      <c r="AL364" s="21"/>
      <c r="AM364" s="21"/>
      <c r="AN364" s="21"/>
      <c r="AO364" s="24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</row>
    <row r="365" spans="1:51" x14ac:dyDescent="0.25">
      <c r="A365" s="21"/>
      <c r="B365" s="21"/>
      <c r="C365" s="21"/>
      <c r="D365" s="21"/>
      <c r="E365" s="21"/>
      <c r="F365" s="21"/>
      <c r="G365" s="22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2"/>
      <c r="AK365" s="24"/>
      <c r="AL365" s="21"/>
      <c r="AM365" s="21"/>
      <c r="AN365" s="21"/>
      <c r="AO365" s="24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</row>
    <row r="366" spans="1:51" x14ac:dyDescent="0.25">
      <c r="A366" s="21"/>
      <c r="B366" s="21"/>
      <c r="C366" s="21"/>
      <c r="D366" s="21"/>
      <c r="E366" s="21"/>
      <c r="F366" s="21"/>
      <c r="G366" s="22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2"/>
      <c r="AK366" s="24"/>
      <c r="AL366" s="21"/>
      <c r="AM366" s="21"/>
      <c r="AN366" s="21"/>
      <c r="AO366" s="24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</row>
    <row r="367" spans="1:51" x14ac:dyDescent="0.25">
      <c r="A367" s="21"/>
      <c r="B367" s="21"/>
      <c r="C367" s="21"/>
      <c r="D367" s="21"/>
      <c r="E367" s="21"/>
      <c r="F367" s="21"/>
      <c r="G367" s="22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2"/>
      <c r="AK367" s="24"/>
      <c r="AL367" s="21"/>
      <c r="AM367" s="21"/>
      <c r="AN367" s="21"/>
      <c r="AO367" s="24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</row>
    <row r="368" spans="1:51" x14ac:dyDescent="0.25">
      <c r="A368" s="21"/>
      <c r="B368" s="21"/>
      <c r="C368" s="21"/>
      <c r="D368" s="21"/>
      <c r="E368" s="21"/>
      <c r="F368" s="21"/>
      <c r="G368" s="22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2"/>
      <c r="AK368" s="24"/>
      <c r="AL368" s="21"/>
      <c r="AM368" s="21"/>
      <c r="AN368" s="21"/>
      <c r="AO368" s="24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</row>
    <row r="369" spans="1:51" x14ac:dyDescent="0.25">
      <c r="A369" s="21"/>
      <c r="B369" s="21"/>
      <c r="C369" s="21"/>
      <c r="D369" s="21"/>
      <c r="E369" s="21"/>
      <c r="F369" s="21"/>
      <c r="G369" s="22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2"/>
      <c r="AK369" s="24"/>
      <c r="AL369" s="21"/>
      <c r="AM369" s="21"/>
      <c r="AN369" s="21"/>
      <c r="AO369" s="24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</row>
    <row r="370" spans="1:51" x14ac:dyDescent="0.25">
      <c r="A370" s="21"/>
      <c r="B370" s="21"/>
      <c r="C370" s="21"/>
      <c r="D370" s="21"/>
      <c r="E370" s="21"/>
      <c r="F370" s="21"/>
      <c r="G370" s="22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2"/>
      <c r="AK370" s="24"/>
      <c r="AL370" s="21"/>
      <c r="AM370" s="21"/>
      <c r="AN370" s="21"/>
      <c r="AO370" s="24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</row>
    <row r="371" spans="1:51" x14ac:dyDescent="0.25">
      <c r="A371" s="21"/>
      <c r="B371" s="21"/>
      <c r="C371" s="21"/>
      <c r="D371" s="21"/>
      <c r="E371" s="21"/>
      <c r="F371" s="21"/>
      <c r="G371" s="22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2"/>
      <c r="AK371" s="24"/>
      <c r="AL371" s="21"/>
      <c r="AM371" s="21"/>
      <c r="AN371" s="21"/>
      <c r="AO371" s="24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</row>
    <row r="372" spans="1:51" x14ac:dyDescent="0.25">
      <c r="A372" s="21"/>
      <c r="B372" s="21"/>
      <c r="C372" s="21"/>
      <c r="D372" s="21"/>
      <c r="E372" s="21"/>
      <c r="F372" s="21"/>
      <c r="G372" s="22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2"/>
      <c r="AK372" s="24"/>
      <c r="AL372" s="21"/>
      <c r="AM372" s="21"/>
      <c r="AN372" s="21"/>
      <c r="AO372" s="24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</row>
    <row r="373" spans="1:51" x14ac:dyDescent="0.25">
      <c r="A373" s="21"/>
      <c r="B373" s="21"/>
      <c r="C373" s="21"/>
      <c r="D373" s="21"/>
      <c r="E373" s="21"/>
      <c r="F373" s="21"/>
      <c r="G373" s="22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2"/>
      <c r="AK373" s="24"/>
      <c r="AL373" s="21"/>
      <c r="AM373" s="21"/>
      <c r="AN373" s="21"/>
      <c r="AO373" s="24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</row>
    <row r="374" spans="1:51" x14ac:dyDescent="0.25">
      <c r="A374" s="21"/>
      <c r="B374" s="21"/>
      <c r="C374" s="21"/>
      <c r="D374" s="21"/>
      <c r="E374" s="21"/>
      <c r="F374" s="21"/>
      <c r="G374" s="22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2"/>
      <c r="AK374" s="24"/>
      <c r="AL374" s="21"/>
      <c r="AM374" s="21"/>
      <c r="AN374" s="21"/>
      <c r="AO374" s="24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</row>
    <row r="375" spans="1:51" x14ac:dyDescent="0.25">
      <c r="A375" s="21"/>
      <c r="B375" s="21"/>
      <c r="C375" s="21"/>
      <c r="D375" s="21"/>
      <c r="E375" s="21"/>
      <c r="F375" s="21"/>
      <c r="G375" s="22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2"/>
      <c r="AK375" s="24"/>
      <c r="AL375" s="21"/>
      <c r="AM375" s="21"/>
      <c r="AN375" s="21"/>
      <c r="AO375" s="24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</row>
    <row r="376" spans="1:51" x14ac:dyDescent="0.25">
      <c r="A376" s="21"/>
      <c r="B376" s="21"/>
      <c r="C376" s="21"/>
      <c r="D376" s="21"/>
      <c r="E376" s="21"/>
      <c r="F376" s="21"/>
      <c r="G376" s="22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2"/>
      <c r="AK376" s="24"/>
      <c r="AL376" s="21"/>
      <c r="AM376" s="21"/>
      <c r="AN376" s="21"/>
      <c r="AO376" s="24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</row>
    <row r="377" spans="1:51" x14ac:dyDescent="0.25">
      <c r="A377" s="21"/>
      <c r="B377" s="21"/>
      <c r="C377" s="21"/>
      <c r="D377" s="21"/>
      <c r="E377" s="21"/>
      <c r="F377" s="21"/>
      <c r="G377" s="22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2"/>
      <c r="AK377" s="24"/>
      <c r="AL377" s="21"/>
      <c r="AM377" s="21"/>
      <c r="AN377" s="21"/>
      <c r="AO377" s="24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</row>
    <row r="378" spans="1:51" x14ac:dyDescent="0.25">
      <c r="A378" s="21"/>
      <c r="B378" s="21"/>
      <c r="C378" s="21"/>
      <c r="D378" s="21"/>
      <c r="E378" s="21"/>
      <c r="F378" s="21"/>
      <c r="G378" s="22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2"/>
      <c r="AK378" s="24"/>
      <c r="AL378" s="21"/>
      <c r="AM378" s="21"/>
      <c r="AN378" s="21"/>
      <c r="AO378" s="24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</row>
    <row r="379" spans="1:51" x14ac:dyDescent="0.25">
      <c r="A379" s="21"/>
      <c r="B379" s="21"/>
      <c r="C379" s="21"/>
      <c r="D379" s="21"/>
      <c r="E379" s="21"/>
      <c r="F379" s="21"/>
      <c r="G379" s="22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2"/>
      <c r="AK379" s="24"/>
      <c r="AL379" s="21"/>
      <c r="AM379" s="21"/>
      <c r="AN379" s="21"/>
      <c r="AO379" s="24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</row>
    <row r="380" spans="1:51" x14ac:dyDescent="0.25">
      <c r="A380" s="21"/>
      <c r="B380" s="21"/>
      <c r="C380" s="21"/>
      <c r="D380" s="21"/>
      <c r="E380" s="21"/>
      <c r="F380" s="21"/>
      <c r="G380" s="22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2"/>
      <c r="AK380" s="24"/>
      <c r="AL380" s="21"/>
      <c r="AM380" s="21"/>
      <c r="AN380" s="21"/>
      <c r="AO380" s="24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</row>
    <row r="381" spans="1:51" x14ac:dyDescent="0.25">
      <c r="A381" s="21"/>
      <c r="B381" s="21"/>
      <c r="C381" s="21"/>
      <c r="D381" s="21"/>
      <c r="E381" s="21"/>
      <c r="F381" s="21"/>
      <c r="G381" s="22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2"/>
      <c r="AK381" s="24"/>
      <c r="AL381" s="21"/>
      <c r="AM381" s="21"/>
      <c r="AN381" s="21"/>
      <c r="AO381" s="24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</row>
    <row r="382" spans="1:51" x14ac:dyDescent="0.25">
      <c r="A382" s="21"/>
      <c r="B382" s="21"/>
      <c r="C382" s="21"/>
      <c r="D382" s="21"/>
      <c r="E382" s="21"/>
      <c r="F382" s="21"/>
      <c r="G382" s="22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2"/>
      <c r="AK382" s="24"/>
      <c r="AL382" s="21"/>
      <c r="AM382" s="21"/>
      <c r="AN382" s="21"/>
      <c r="AO382" s="24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</row>
    <row r="383" spans="1:51" x14ac:dyDescent="0.25">
      <c r="A383" s="21"/>
      <c r="B383" s="21"/>
      <c r="C383" s="21"/>
      <c r="D383" s="21"/>
      <c r="E383" s="21"/>
      <c r="F383" s="21"/>
      <c r="G383" s="22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2"/>
      <c r="AK383" s="24"/>
      <c r="AL383" s="21"/>
      <c r="AM383" s="21"/>
      <c r="AN383" s="21"/>
      <c r="AO383" s="24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</row>
    <row r="384" spans="1:51" x14ac:dyDescent="0.25">
      <c r="A384" s="21"/>
      <c r="B384" s="21"/>
      <c r="C384" s="21"/>
      <c r="D384" s="21"/>
      <c r="E384" s="21"/>
      <c r="F384" s="21"/>
      <c r="G384" s="22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2"/>
      <c r="AK384" s="24"/>
      <c r="AL384" s="21"/>
      <c r="AM384" s="21"/>
      <c r="AN384" s="21"/>
      <c r="AO384" s="24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</row>
    <row r="385" spans="1:51" x14ac:dyDescent="0.25">
      <c r="A385" s="21"/>
      <c r="B385" s="21"/>
      <c r="C385" s="21"/>
      <c r="D385" s="21"/>
      <c r="E385" s="21"/>
      <c r="F385" s="21"/>
      <c r="G385" s="22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2"/>
      <c r="AK385" s="24"/>
      <c r="AL385" s="21"/>
      <c r="AM385" s="21"/>
      <c r="AN385" s="21"/>
      <c r="AO385" s="24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</row>
    <row r="386" spans="1:51" x14ac:dyDescent="0.25">
      <c r="A386" s="21"/>
      <c r="B386" s="21"/>
      <c r="C386" s="21"/>
      <c r="D386" s="21"/>
      <c r="E386" s="21"/>
      <c r="F386" s="21"/>
      <c r="G386" s="22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2"/>
      <c r="AK386" s="24"/>
      <c r="AL386" s="21"/>
      <c r="AM386" s="21"/>
      <c r="AN386" s="21"/>
      <c r="AO386" s="24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</row>
    <row r="387" spans="1:51" x14ac:dyDescent="0.25">
      <c r="A387" s="21"/>
      <c r="B387" s="21"/>
      <c r="C387" s="21"/>
      <c r="D387" s="21"/>
      <c r="E387" s="21"/>
      <c r="F387" s="21"/>
      <c r="G387" s="22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2"/>
      <c r="AK387" s="24"/>
      <c r="AL387" s="21"/>
      <c r="AM387" s="21"/>
      <c r="AN387" s="21"/>
      <c r="AO387" s="24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</row>
    <row r="388" spans="1:51" x14ac:dyDescent="0.25">
      <c r="A388" s="21"/>
      <c r="B388" s="21"/>
      <c r="C388" s="21"/>
      <c r="D388" s="21"/>
      <c r="E388" s="21"/>
      <c r="F388" s="21"/>
      <c r="G388" s="22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2"/>
      <c r="AK388" s="24"/>
      <c r="AL388" s="21"/>
      <c r="AM388" s="21"/>
      <c r="AN388" s="21"/>
      <c r="AO388" s="24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</row>
    <row r="389" spans="1:51" x14ac:dyDescent="0.25">
      <c r="A389" s="21"/>
      <c r="B389" s="21"/>
      <c r="C389" s="21"/>
      <c r="D389" s="21"/>
      <c r="E389" s="21"/>
      <c r="F389" s="21"/>
      <c r="G389" s="22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2"/>
      <c r="AK389" s="24"/>
      <c r="AL389" s="21"/>
      <c r="AM389" s="21"/>
      <c r="AN389" s="21"/>
      <c r="AO389" s="24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</row>
    <row r="390" spans="1:51" x14ac:dyDescent="0.25">
      <c r="A390" s="21"/>
      <c r="B390" s="21"/>
      <c r="C390" s="21"/>
      <c r="D390" s="21"/>
      <c r="E390" s="21"/>
      <c r="F390" s="21"/>
      <c r="G390" s="22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2"/>
      <c r="AK390" s="24"/>
      <c r="AL390" s="21"/>
      <c r="AM390" s="21"/>
      <c r="AN390" s="21"/>
      <c r="AO390" s="24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</row>
    <row r="391" spans="1:51" x14ac:dyDescent="0.25">
      <c r="A391" s="21"/>
      <c r="B391" s="21"/>
      <c r="C391" s="21"/>
      <c r="D391" s="21"/>
      <c r="E391" s="21"/>
      <c r="F391" s="21"/>
      <c r="G391" s="22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2"/>
      <c r="AK391" s="24"/>
      <c r="AL391" s="21"/>
      <c r="AM391" s="21"/>
      <c r="AN391" s="21"/>
      <c r="AO391" s="24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</row>
    <row r="392" spans="1:51" x14ac:dyDescent="0.25">
      <c r="A392" s="21"/>
      <c r="B392" s="21"/>
      <c r="C392" s="21"/>
      <c r="D392" s="21"/>
      <c r="E392" s="21"/>
      <c r="F392" s="21"/>
      <c r="G392" s="22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2"/>
      <c r="AK392" s="24"/>
      <c r="AL392" s="21"/>
      <c r="AM392" s="21"/>
      <c r="AN392" s="21"/>
      <c r="AO392" s="24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</row>
    <row r="393" spans="1:51" x14ac:dyDescent="0.25">
      <c r="A393" s="21"/>
      <c r="B393" s="21"/>
      <c r="C393" s="21"/>
      <c r="D393" s="21"/>
      <c r="E393" s="21"/>
      <c r="F393" s="21"/>
      <c r="G393" s="22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2"/>
      <c r="AK393" s="24"/>
      <c r="AL393" s="21"/>
      <c r="AM393" s="21"/>
      <c r="AN393" s="21"/>
      <c r="AO393" s="24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</row>
    <row r="394" spans="1:51" x14ac:dyDescent="0.25">
      <c r="A394" s="21"/>
      <c r="B394" s="21"/>
      <c r="C394" s="21"/>
      <c r="D394" s="21"/>
      <c r="E394" s="21"/>
      <c r="F394" s="21"/>
      <c r="G394" s="22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2"/>
      <c r="AK394" s="24"/>
      <c r="AL394" s="21"/>
      <c r="AM394" s="21"/>
      <c r="AN394" s="21"/>
      <c r="AO394" s="24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</row>
    <row r="395" spans="1:51" x14ac:dyDescent="0.25">
      <c r="A395" s="21"/>
      <c r="B395" s="21"/>
      <c r="C395" s="21"/>
      <c r="D395" s="21"/>
      <c r="E395" s="21"/>
      <c r="F395" s="21"/>
      <c r="G395" s="22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2"/>
      <c r="AK395" s="24"/>
      <c r="AL395" s="21"/>
      <c r="AM395" s="21"/>
      <c r="AN395" s="21"/>
      <c r="AO395" s="24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</row>
    <row r="396" spans="1:51" x14ac:dyDescent="0.25">
      <c r="A396" s="21"/>
      <c r="B396" s="21"/>
      <c r="C396" s="21"/>
      <c r="D396" s="21"/>
      <c r="E396" s="21"/>
      <c r="F396" s="21"/>
      <c r="G396" s="22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2"/>
      <c r="AK396" s="24"/>
      <c r="AL396" s="21"/>
      <c r="AM396" s="21"/>
      <c r="AN396" s="21"/>
      <c r="AO396" s="24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</row>
    <row r="397" spans="1:51" x14ac:dyDescent="0.25">
      <c r="A397" s="21"/>
      <c r="B397" s="21"/>
      <c r="C397" s="21"/>
      <c r="D397" s="21"/>
      <c r="E397" s="21"/>
      <c r="F397" s="21"/>
      <c r="G397" s="22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2"/>
      <c r="AK397" s="24"/>
      <c r="AL397" s="21"/>
      <c r="AM397" s="21"/>
      <c r="AN397" s="21"/>
      <c r="AO397" s="24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</row>
    <row r="398" spans="1:51" x14ac:dyDescent="0.25">
      <c r="A398" s="21"/>
      <c r="B398" s="21"/>
      <c r="C398" s="21"/>
      <c r="D398" s="21"/>
      <c r="E398" s="21"/>
      <c r="F398" s="21"/>
      <c r="G398" s="22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2"/>
      <c r="AK398" s="24"/>
      <c r="AL398" s="21"/>
      <c r="AM398" s="21"/>
      <c r="AN398" s="21"/>
      <c r="AO398" s="24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</row>
    <row r="399" spans="1:51" x14ac:dyDescent="0.25">
      <c r="A399" s="21"/>
      <c r="B399" s="21"/>
      <c r="C399" s="21"/>
      <c r="D399" s="21"/>
      <c r="E399" s="21"/>
      <c r="F399" s="21"/>
      <c r="G399" s="22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2"/>
      <c r="AK399" s="24"/>
      <c r="AL399" s="21"/>
      <c r="AM399" s="21"/>
      <c r="AN399" s="21"/>
      <c r="AO399" s="24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</row>
    <row r="400" spans="1:51" x14ac:dyDescent="0.25">
      <c r="A400" s="21"/>
      <c r="B400" s="21"/>
      <c r="C400" s="21"/>
      <c r="D400" s="21"/>
      <c r="E400" s="21"/>
      <c r="F400" s="21"/>
      <c r="G400" s="22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2"/>
      <c r="AK400" s="24"/>
      <c r="AL400" s="21"/>
      <c r="AM400" s="21"/>
      <c r="AN400" s="21"/>
      <c r="AO400" s="24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</row>
    <row r="401" spans="1:51" x14ac:dyDescent="0.25">
      <c r="A401" s="21"/>
      <c r="B401" s="21"/>
      <c r="C401" s="21"/>
      <c r="D401" s="21"/>
      <c r="E401" s="21"/>
      <c r="F401" s="21"/>
      <c r="G401" s="22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2"/>
      <c r="AK401" s="24"/>
      <c r="AL401" s="21"/>
      <c r="AM401" s="21"/>
      <c r="AN401" s="21"/>
      <c r="AO401" s="24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</row>
    <row r="402" spans="1:51" x14ac:dyDescent="0.25">
      <c r="A402" s="21"/>
      <c r="B402" s="21"/>
      <c r="C402" s="21"/>
      <c r="D402" s="21"/>
      <c r="E402" s="21"/>
      <c r="F402" s="21"/>
      <c r="G402" s="22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2"/>
      <c r="AK402" s="24"/>
      <c r="AL402" s="21"/>
      <c r="AM402" s="21"/>
      <c r="AN402" s="21"/>
      <c r="AO402" s="24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</row>
    <row r="403" spans="1:51" x14ac:dyDescent="0.25">
      <c r="A403" s="21"/>
      <c r="B403" s="21"/>
      <c r="C403" s="21"/>
      <c r="D403" s="21"/>
      <c r="E403" s="21"/>
      <c r="F403" s="21"/>
      <c r="G403" s="22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2"/>
      <c r="AK403" s="24"/>
      <c r="AL403" s="21"/>
      <c r="AM403" s="21"/>
      <c r="AN403" s="21"/>
      <c r="AO403" s="24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</row>
    <row r="404" spans="1:51" x14ac:dyDescent="0.25">
      <c r="A404" s="21"/>
      <c r="B404" s="21"/>
      <c r="C404" s="21"/>
      <c r="D404" s="21"/>
      <c r="E404" s="21"/>
      <c r="F404" s="21"/>
      <c r="G404" s="22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2"/>
      <c r="AK404" s="24"/>
      <c r="AL404" s="21"/>
      <c r="AM404" s="21"/>
      <c r="AN404" s="21"/>
      <c r="AO404" s="24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</row>
    <row r="405" spans="1:51" x14ac:dyDescent="0.25">
      <c r="A405" s="21"/>
      <c r="B405" s="21"/>
      <c r="C405" s="21"/>
      <c r="D405" s="21"/>
      <c r="E405" s="21"/>
      <c r="F405" s="21"/>
      <c r="G405" s="22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2"/>
      <c r="AK405" s="24"/>
      <c r="AL405" s="21"/>
      <c r="AM405" s="21"/>
      <c r="AN405" s="21"/>
      <c r="AO405" s="24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</row>
    <row r="406" spans="1:51" x14ac:dyDescent="0.25">
      <c r="A406" s="21"/>
      <c r="B406" s="21"/>
      <c r="C406" s="21"/>
      <c r="D406" s="21"/>
      <c r="E406" s="21"/>
      <c r="F406" s="21"/>
      <c r="G406" s="22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2"/>
      <c r="AK406" s="24"/>
      <c r="AL406" s="21"/>
      <c r="AM406" s="21"/>
      <c r="AN406" s="21"/>
      <c r="AO406" s="24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</row>
    <row r="407" spans="1:51" x14ac:dyDescent="0.25">
      <c r="A407" s="21"/>
      <c r="B407" s="21"/>
      <c r="C407" s="21"/>
      <c r="D407" s="21"/>
      <c r="E407" s="21"/>
      <c r="F407" s="21"/>
      <c r="G407" s="22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2"/>
      <c r="AK407" s="24"/>
      <c r="AL407" s="21"/>
      <c r="AM407" s="21"/>
      <c r="AN407" s="21"/>
      <c r="AO407" s="24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</row>
    <row r="408" spans="1:51" x14ac:dyDescent="0.25">
      <c r="A408" s="21"/>
      <c r="B408" s="21"/>
      <c r="C408" s="21"/>
      <c r="D408" s="21"/>
      <c r="E408" s="21"/>
      <c r="F408" s="21"/>
      <c r="G408" s="22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2"/>
      <c r="AK408" s="24"/>
      <c r="AL408" s="21"/>
      <c r="AM408" s="21"/>
      <c r="AN408" s="21"/>
      <c r="AO408" s="24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</row>
    <row r="409" spans="1:51" x14ac:dyDescent="0.25">
      <c r="A409" s="21"/>
      <c r="B409" s="21"/>
      <c r="C409" s="21"/>
      <c r="D409" s="21"/>
      <c r="E409" s="21"/>
      <c r="F409" s="21"/>
      <c r="G409" s="22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2"/>
      <c r="AK409" s="24"/>
      <c r="AL409" s="21"/>
      <c r="AM409" s="21"/>
      <c r="AN409" s="21"/>
      <c r="AO409" s="24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</row>
    <row r="410" spans="1:51" x14ac:dyDescent="0.25">
      <c r="A410" s="21"/>
      <c r="B410" s="21"/>
      <c r="C410" s="21"/>
      <c r="D410" s="21"/>
      <c r="E410" s="21"/>
      <c r="F410" s="21"/>
      <c r="G410" s="22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2"/>
      <c r="AK410" s="24"/>
      <c r="AL410" s="21"/>
      <c r="AM410" s="21"/>
      <c r="AN410" s="21"/>
      <c r="AO410" s="24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</row>
    <row r="411" spans="1:51" x14ac:dyDescent="0.25">
      <c r="A411" s="21"/>
      <c r="B411" s="21"/>
      <c r="C411" s="21"/>
      <c r="D411" s="21"/>
      <c r="E411" s="21"/>
      <c r="F411" s="21"/>
      <c r="G411" s="22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2"/>
      <c r="AK411" s="24"/>
      <c r="AL411" s="21"/>
      <c r="AM411" s="21"/>
      <c r="AN411" s="21"/>
      <c r="AO411" s="24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</row>
    <row r="412" spans="1:51" x14ac:dyDescent="0.25">
      <c r="A412" s="21"/>
      <c r="B412" s="21"/>
      <c r="C412" s="21"/>
      <c r="D412" s="21"/>
      <c r="E412" s="21"/>
      <c r="F412" s="21"/>
      <c r="G412" s="22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2"/>
      <c r="AK412" s="24"/>
      <c r="AL412" s="21"/>
      <c r="AM412" s="21"/>
      <c r="AN412" s="21"/>
      <c r="AO412" s="24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</row>
    <row r="413" spans="1:51" x14ac:dyDescent="0.25">
      <c r="A413" s="21"/>
      <c r="B413" s="21"/>
      <c r="C413" s="21"/>
      <c r="D413" s="21"/>
      <c r="E413" s="21"/>
      <c r="F413" s="21"/>
      <c r="G413" s="22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2"/>
      <c r="AK413" s="24"/>
      <c r="AL413" s="21"/>
      <c r="AM413" s="21"/>
      <c r="AN413" s="21"/>
      <c r="AO413" s="24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</row>
    <row r="414" spans="1:51" x14ac:dyDescent="0.25">
      <c r="A414" s="21"/>
      <c r="B414" s="21"/>
      <c r="C414" s="21"/>
      <c r="D414" s="21"/>
      <c r="E414" s="21"/>
      <c r="F414" s="21"/>
      <c r="G414" s="22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2"/>
      <c r="AK414" s="24"/>
      <c r="AL414" s="21"/>
      <c r="AM414" s="21"/>
      <c r="AN414" s="21"/>
      <c r="AO414" s="24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</row>
    <row r="415" spans="1:51" x14ac:dyDescent="0.25">
      <c r="A415" s="21"/>
      <c r="B415" s="21"/>
      <c r="C415" s="21"/>
      <c r="D415" s="21"/>
      <c r="E415" s="21"/>
      <c r="F415" s="21"/>
      <c r="G415" s="22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2"/>
      <c r="AK415" s="24"/>
      <c r="AL415" s="21"/>
      <c r="AM415" s="21"/>
      <c r="AN415" s="21"/>
      <c r="AO415" s="24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</row>
    <row r="416" spans="1:51" x14ac:dyDescent="0.25">
      <c r="A416" s="21"/>
      <c r="B416" s="21"/>
      <c r="C416" s="21"/>
      <c r="D416" s="21"/>
      <c r="E416" s="21"/>
      <c r="F416" s="21"/>
      <c r="G416" s="22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2"/>
      <c r="AK416" s="24"/>
      <c r="AL416" s="21"/>
      <c r="AM416" s="21"/>
      <c r="AN416" s="21"/>
      <c r="AO416" s="24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</row>
    <row r="417" spans="1:51" x14ac:dyDescent="0.25">
      <c r="A417" s="21"/>
      <c r="B417" s="21"/>
      <c r="C417" s="21"/>
      <c r="D417" s="21"/>
      <c r="E417" s="21"/>
      <c r="F417" s="21"/>
      <c r="G417" s="22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2"/>
      <c r="AK417" s="24"/>
      <c r="AL417" s="21"/>
      <c r="AM417" s="21"/>
      <c r="AN417" s="21"/>
      <c r="AO417" s="24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</row>
    <row r="418" spans="1:51" x14ac:dyDescent="0.25">
      <c r="A418" s="21"/>
      <c r="B418" s="21"/>
      <c r="C418" s="21"/>
      <c r="D418" s="21"/>
      <c r="E418" s="21"/>
      <c r="F418" s="21"/>
      <c r="G418" s="22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2"/>
      <c r="AK418" s="24"/>
      <c r="AL418" s="21"/>
      <c r="AM418" s="21"/>
      <c r="AN418" s="21"/>
      <c r="AO418" s="24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</row>
    <row r="419" spans="1:51" x14ac:dyDescent="0.25">
      <c r="A419" s="21"/>
      <c r="B419" s="21"/>
      <c r="C419" s="21"/>
      <c r="D419" s="21"/>
      <c r="E419" s="21"/>
      <c r="F419" s="21"/>
      <c r="G419" s="22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2"/>
      <c r="AK419" s="24"/>
      <c r="AL419" s="21"/>
      <c r="AM419" s="21"/>
      <c r="AN419" s="21"/>
      <c r="AO419" s="24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</row>
    <row r="420" spans="1:51" x14ac:dyDescent="0.25">
      <c r="A420" s="21"/>
      <c r="B420" s="21"/>
      <c r="C420" s="21"/>
      <c r="D420" s="21"/>
      <c r="E420" s="21"/>
      <c r="F420" s="21"/>
      <c r="G420" s="22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2"/>
      <c r="AK420" s="24"/>
      <c r="AL420" s="21"/>
      <c r="AM420" s="21"/>
      <c r="AN420" s="21"/>
      <c r="AO420" s="24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</row>
    <row r="421" spans="1:51" x14ac:dyDescent="0.25">
      <c r="A421" s="21"/>
      <c r="B421" s="21"/>
      <c r="C421" s="21"/>
      <c r="D421" s="21"/>
      <c r="E421" s="21"/>
      <c r="F421" s="21"/>
      <c r="G421" s="22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2"/>
      <c r="AK421" s="24"/>
      <c r="AL421" s="21"/>
      <c r="AM421" s="21"/>
      <c r="AN421" s="21"/>
      <c r="AO421" s="24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</row>
    <row r="422" spans="1:51" x14ac:dyDescent="0.25">
      <c r="A422" s="21"/>
      <c r="B422" s="21"/>
      <c r="C422" s="21"/>
      <c r="D422" s="21"/>
      <c r="E422" s="21"/>
      <c r="F422" s="21"/>
      <c r="G422" s="22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2"/>
      <c r="AK422" s="24"/>
      <c r="AL422" s="21"/>
      <c r="AM422" s="21"/>
      <c r="AN422" s="21"/>
      <c r="AO422" s="24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</row>
    <row r="423" spans="1:51" x14ac:dyDescent="0.25">
      <c r="A423" s="21"/>
      <c r="B423" s="21"/>
      <c r="C423" s="21"/>
      <c r="D423" s="21"/>
      <c r="E423" s="21"/>
      <c r="F423" s="21"/>
      <c r="G423" s="22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2"/>
      <c r="AK423" s="24"/>
      <c r="AL423" s="21"/>
      <c r="AM423" s="21"/>
      <c r="AN423" s="21"/>
      <c r="AO423" s="24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</row>
    <row r="424" spans="1:51" x14ac:dyDescent="0.25">
      <c r="A424" s="21"/>
      <c r="B424" s="21"/>
      <c r="C424" s="21"/>
      <c r="D424" s="21"/>
      <c r="E424" s="21"/>
      <c r="F424" s="21"/>
      <c r="G424" s="22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2"/>
      <c r="AK424" s="24"/>
      <c r="AL424" s="21"/>
      <c r="AM424" s="21"/>
      <c r="AN424" s="21"/>
      <c r="AO424" s="24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</row>
    <row r="425" spans="1:51" x14ac:dyDescent="0.25">
      <c r="A425" s="21"/>
      <c r="B425" s="21"/>
      <c r="C425" s="21"/>
      <c r="D425" s="21"/>
      <c r="E425" s="21"/>
      <c r="F425" s="21"/>
      <c r="G425" s="22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2"/>
      <c r="AK425" s="24"/>
      <c r="AL425" s="21"/>
      <c r="AM425" s="21"/>
      <c r="AN425" s="21"/>
      <c r="AO425" s="24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</row>
    <row r="426" spans="1:51" x14ac:dyDescent="0.25">
      <c r="A426" s="21"/>
      <c r="B426" s="21"/>
      <c r="C426" s="21"/>
      <c r="D426" s="21"/>
      <c r="E426" s="21"/>
      <c r="F426" s="21"/>
      <c r="G426" s="22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2"/>
      <c r="AK426" s="24"/>
      <c r="AL426" s="21"/>
      <c r="AM426" s="21"/>
      <c r="AN426" s="21"/>
      <c r="AO426" s="24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</row>
    <row r="427" spans="1:51" x14ac:dyDescent="0.25">
      <c r="A427" s="21"/>
      <c r="B427" s="21"/>
      <c r="C427" s="21"/>
      <c r="D427" s="21"/>
      <c r="E427" s="21"/>
      <c r="F427" s="21"/>
      <c r="G427" s="22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2"/>
      <c r="AK427" s="24"/>
      <c r="AL427" s="21"/>
      <c r="AM427" s="21"/>
      <c r="AN427" s="21"/>
      <c r="AO427" s="24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</row>
    <row r="428" spans="1:51" x14ac:dyDescent="0.25">
      <c r="A428" s="21"/>
      <c r="B428" s="21"/>
      <c r="C428" s="21"/>
      <c r="D428" s="21"/>
      <c r="E428" s="21"/>
      <c r="F428" s="21"/>
      <c r="G428" s="22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2"/>
      <c r="AK428" s="24"/>
      <c r="AL428" s="21"/>
      <c r="AM428" s="21"/>
      <c r="AN428" s="21"/>
      <c r="AO428" s="24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</row>
    <row r="429" spans="1:51" x14ac:dyDescent="0.25">
      <c r="A429" s="21"/>
      <c r="B429" s="21"/>
      <c r="C429" s="21"/>
      <c r="D429" s="21"/>
      <c r="E429" s="21"/>
      <c r="F429" s="21"/>
      <c r="G429" s="22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2"/>
      <c r="AK429" s="24"/>
      <c r="AL429" s="21"/>
      <c r="AM429" s="21"/>
      <c r="AN429" s="21"/>
      <c r="AO429" s="24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</row>
    <row r="430" spans="1:51" x14ac:dyDescent="0.25">
      <c r="A430" s="21"/>
      <c r="B430" s="21"/>
      <c r="C430" s="21"/>
      <c r="D430" s="21"/>
      <c r="E430" s="21"/>
      <c r="F430" s="21"/>
      <c r="G430" s="22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2"/>
      <c r="AK430" s="24"/>
      <c r="AL430" s="21"/>
      <c r="AM430" s="21"/>
      <c r="AN430" s="21"/>
      <c r="AO430" s="24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</row>
    <row r="431" spans="1:51" x14ac:dyDescent="0.25">
      <c r="A431" s="21"/>
      <c r="B431" s="21"/>
      <c r="C431" s="21"/>
      <c r="D431" s="21"/>
      <c r="E431" s="21"/>
      <c r="F431" s="21"/>
      <c r="G431" s="22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2"/>
      <c r="AK431" s="24"/>
      <c r="AL431" s="21"/>
      <c r="AM431" s="21"/>
      <c r="AN431" s="21"/>
      <c r="AO431" s="24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</row>
    <row r="432" spans="1:51" x14ac:dyDescent="0.25">
      <c r="A432" s="21"/>
      <c r="B432" s="21"/>
      <c r="C432" s="21"/>
      <c r="D432" s="21"/>
      <c r="E432" s="21"/>
      <c r="F432" s="21"/>
      <c r="G432" s="22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2"/>
      <c r="AK432" s="24"/>
      <c r="AL432" s="21"/>
      <c r="AM432" s="21"/>
      <c r="AN432" s="21"/>
      <c r="AO432" s="24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</row>
    <row r="433" spans="1:51" x14ac:dyDescent="0.25">
      <c r="A433" s="21"/>
      <c r="B433" s="21"/>
      <c r="C433" s="21"/>
      <c r="D433" s="21"/>
      <c r="E433" s="21"/>
      <c r="F433" s="21"/>
      <c r="G433" s="22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2"/>
      <c r="AK433" s="24"/>
      <c r="AL433" s="21"/>
      <c r="AM433" s="21"/>
      <c r="AN433" s="21"/>
      <c r="AO433" s="24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</row>
    <row r="434" spans="1:51" x14ac:dyDescent="0.25">
      <c r="A434" s="21"/>
      <c r="B434" s="21"/>
      <c r="C434" s="21"/>
      <c r="D434" s="21"/>
      <c r="E434" s="21"/>
      <c r="F434" s="21"/>
      <c r="G434" s="22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2"/>
      <c r="AK434" s="24"/>
      <c r="AL434" s="21"/>
      <c r="AM434" s="21"/>
      <c r="AN434" s="21"/>
      <c r="AO434" s="24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</row>
    <row r="435" spans="1:51" x14ac:dyDescent="0.25">
      <c r="A435" s="21"/>
      <c r="B435" s="21"/>
      <c r="C435" s="21"/>
      <c r="D435" s="21"/>
      <c r="E435" s="21"/>
      <c r="F435" s="21"/>
      <c r="G435" s="22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2"/>
      <c r="AK435" s="24"/>
      <c r="AL435" s="21"/>
      <c r="AM435" s="21"/>
      <c r="AN435" s="21"/>
      <c r="AO435" s="24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</row>
    <row r="436" spans="1:51" x14ac:dyDescent="0.25">
      <c r="A436" s="21"/>
      <c r="B436" s="21"/>
      <c r="C436" s="21"/>
      <c r="D436" s="21"/>
      <c r="E436" s="21"/>
      <c r="F436" s="21"/>
      <c r="G436" s="22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2"/>
      <c r="AK436" s="24"/>
      <c r="AL436" s="21"/>
      <c r="AM436" s="21"/>
      <c r="AN436" s="21"/>
      <c r="AO436" s="24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</row>
    <row r="437" spans="1:51" x14ac:dyDescent="0.25">
      <c r="A437" s="21"/>
      <c r="B437" s="21"/>
      <c r="C437" s="21"/>
      <c r="D437" s="21"/>
      <c r="E437" s="21"/>
      <c r="F437" s="21"/>
      <c r="G437" s="22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2"/>
      <c r="AK437" s="24"/>
      <c r="AL437" s="21"/>
      <c r="AM437" s="21"/>
      <c r="AN437" s="21"/>
      <c r="AO437" s="24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</row>
    <row r="438" spans="1:51" x14ac:dyDescent="0.25">
      <c r="A438" s="21"/>
      <c r="B438" s="21"/>
      <c r="C438" s="21"/>
      <c r="D438" s="21"/>
      <c r="E438" s="21"/>
      <c r="F438" s="21"/>
      <c r="G438" s="22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2"/>
      <c r="AK438" s="24"/>
      <c r="AL438" s="21"/>
      <c r="AM438" s="21"/>
      <c r="AN438" s="21"/>
      <c r="AO438" s="24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</row>
    <row r="439" spans="1:51" x14ac:dyDescent="0.25">
      <c r="A439" s="21"/>
      <c r="B439" s="21"/>
      <c r="C439" s="21"/>
      <c r="D439" s="21"/>
      <c r="E439" s="21"/>
      <c r="F439" s="21"/>
      <c r="G439" s="22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2"/>
      <c r="AK439" s="24"/>
      <c r="AL439" s="21"/>
      <c r="AM439" s="21"/>
      <c r="AN439" s="21"/>
      <c r="AO439" s="24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</row>
    <row r="440" spans="1:51" x14ac:dyDescent="0.25">
      <c r="A440" s="21"/>
      <c r="B440" s="21"/>
      <c r="C440" s="21"/>
      <c r="D440" s="21"/>
      <c r="E440" s="21"/>
      <c r="F440" s="21"/>
      <c r="G440" s="22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2"/>
      <c r="AK440" s="24"/>
      <c r="AL440" s="21"/>
      <c r="AM440" s="21"/>
      <c r="AN440" s="21"/>
      <c r="AO440" s="24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</row>
    <row r="441" spans="1:51" x14ac:dyDescent="0.25">
      <c r="A441" s="21"/>
      <c r="B441" s="21"/>
      <c r="C441" s="21"/>
      <c r="D441" s="21"/>
      <c r="E441" s="21"/>
      <c r="F441" s="21"/>
      <c r="G441" s="22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2"/>
      <c r="AK441" s="24"/>
      <c r="AL441" s="21"/>
      <c r="AM441" s="21"/>
      <c r="AN441" s="21"/>
      <c r="AO441" s="24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</row>
    <row r="442" spans="1:51" x14ac:dyDescent="0.25">
      <c r="A442" s="21"/>
      <c r="B442" s="21"/>
      <c r="C442" s="21"/>
      <c r="D442" s="21"/>
      <c r="E442" s="21"/>
      <c r="F442" s="21"/>
      <c r="G442" s="22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2"/>
      <c r="AK442" s="24"/>
      <c r="AL442" s="21"/>
      <c r="AM442" s="21"/>
      <c r="AN442" s="21"/>
      <c r="AO442" s="24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</row>
    <row r="443" spans="1:51" x14ac:dyDescent="0.25">
      <c r="A443" s="21"/>
      <c r="B443" s="21"/>
      <c r="C443" s="21"/>
      <c r="D443" s="21"/>
      <c r="E443" s="21"/>
      <c r="F443" s="21"/>
      <c r="G443" s="22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2"/>
      <c r="AK443" s="24"/>
      <c r="AL443" s="21"/>
      <c r="AM443" s="21"/>
      <c r="AN443" s="21"/>
      <c r="AO443" s="24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</row>
    <row r="444" spans="1:51" x14ac:dyDescent="0.25">
      <c r="A444" s="21"/>
      <c r="B444" s="21"/>
      <c r="C444" s="21"/>
      <c r="D444" s="21"/>
      <c r="E444" s="21"/>
      <c r="F444" s="21"/>
      <c r="G444" s="22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2"/>
      <c r="AK444" s="24"/>
      <c r="AL444" s="21"/>
      <c r="AM444" s="21"/>
      <c r="AN444" s="21"/>
      <c r="AO444" s="24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</row>
    <row r="445" spans="1:51" x14ac:dyDescent="0.25">
      <c r="A445" s="21"/>
      <c r="B445" s="21"/>
      <c r="C445" s="21"/>
      <c r="D445" s="21"/>
      <c r="E445" s="21"/>
      <c r="F445" s="21"/>
      <c r="G445" s="22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2"/>
      <c r="AK445" s="24"/>
      <c r="AL445" s="21"/>
      <c r="AM445" s="21"/>
      <c r="AN445" s="21"/>
      <c r="AO445" s="24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</row>
    <row r="446" spans="1:51" x14ac:dyDescent="0.25">
      <c r="A446" s="21"/>
      <c r="B446" s="21"/>
      <c r="C446" s="21"/>
      <c r="D446" s="21"/>
      <c r="E446" s="21"/>
      <c r="F446" s="21"/>
      <c r="G446" s="22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2"/>
      <c r="AK446" s="24"/>
      <c r="AL446" s="21"/>
      <c r="AM446" s="21"/>
      <c r="AN446" s="21"/>
      <c r="AO446" s="24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</row>
    <row r="447" spans="1:51" x14ac:dyDescent="0.25">
      <c r="A447" s="21"/>
      <c r="B447" s="21"/>
      <c r="C447" s="21"/>
      <c r="D447" s="21"/>
      <c r="E447" s="21"/>
      <c r="F447" s="21"/>
      <c r="G447" s="22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2"/>
      <c r="AK447" s="24"/>
      <c r="AL447" s="21"/>
      <c r="AM447" s="21"/>
      <c r="AN447" s="21"/>
      <c r="AO447" s="24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</row>
    <row r="448" spans="1:51" x14ac:dyDescent="0.25">
      <c r="A448" s="21"/>
      <c r="B448" s="21"/>
      <c r="C448" s="21"/>
      <c r="D448" s="21"/>
      <c r="E448" s="21"/>
      <c r="F448" s="21"/>
      <c r="G448" s="22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2"/>
      <c r="AK448" s="24"/>
      <c r="AL448" s="21"/>
      <c r="AM448" s="21"/>
      <c r="AN448" s="21"/>
      <c r="AO448" s="24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</row>
    <row r="449" spans="1:51" x14ac:dyDescent="0.25">
      <c r="A449" s="21"/>
      <c r="B449" s="21"/>
      <c r="C449" s="21"/>
      <c r="D449" s="21"/>
      <c r="E449" s="21"/>
      <c r="F449" s="21"/>
      <c r="G449" s="22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2"/>
      <c r="AK449" s="24"/>
      <c r="AL449" s="21"/>
      <c r="AM449" s="21"/>
      <c r="AN449" s="21"/>
      <c r="AO449" s="24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</row>
    <row r="450" spans="1:51" x14ac:dyDescent="0.25">
      <c r="A450" s="21"/>
      <c r="B450" s="21"/>
      <c r="C450" s="21"/>
      <c r="D450" s="21"/>
      <c r="E450" s="21"/>
      <c r="F450" s="21"/>
      <c r="G450" s="22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2"/>
      <c r="AK450" s="24"/>
      <c r="AL450" s="21"/>
      <c r="AM450" s="21"/>
      <c r="AN450" s="21"/>
      <c r="AO450" s="24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</row>
    <row r="451" spans="1:51" x14ac:dyDescent="0.25">
      <c r="A451" s="21"/>
      <c r="B451" s="21"/>
      <c r="C451" s="21"/>
      <c r="D451" s="21"/>
      <c r="E451" s="21"/>
      <c r="F451" s="21"/>
      <c r="G451" s="22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2"/>
      <c r="AK451" s="24"/>
      <c r="AL451" s="21"/>
      <c r="AM451" s="21"/>
      <c r="AN451" s="21"/>
      <c r="AO451" s="24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</row>
    <row r="452" spans="1:51" x14ac:dyDescent="0.25">
      <c r="A452" s="21"/>
      <c r="B452" s="21"/>
      <c r="C452" s="21"/>
      <c r="D452" s="21"/>
      <c r="E452" s="21"/>
      <c r="F452" s="21"/>
      <c r="G452" s="22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2"/>
      <c r="AK452" s="24"/>
      <c r="AL452" s="21"/>
      <c r="AM452" s="21"/>
      <c r="AN452" s="21"/>
      <c r="AO452" s="24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</row>
    <row r="453" spans="1:51" x14ac:dyDescent="0.25">
      <c r="A453" s="21"/>
      <c r="B453" s="21"/>
      <c r="C453" s="21"/>
      <c r="D453" s="21"/>
      <c r="E453" s="21"/>
      <c r="F453" s="21"/>
      <c r="G453" s="22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2"/>
      <c r="AK453" s="24"/>
      <c r="AL453" s="21"/>
      <c r="AM453" s="21"/>
      <c r="AN453" s="21"/>
      <c r="AO453" s="24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</row>
    <row r="454" spans="1:51" x14ac:dyDescent="0.25">
      <c r="A454" s="21"/>
      <c r="B454" s="21"/>
      <c r="C454" s="21"/>
      <c r="D454" s="21"/>
      <c r="E454" s="21"/>
      <c r="F454" s="21"/>
      <c r="G454" s="22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2"/>
      <c r="AK454" s="24"/>
      <c r="AL454" s="21"/>
      <c r="AM454" s="21"/>
      <c r="AN454" s="21"/>
      <c r="AO454" s="24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</row>
    <row r="455" spans="1:51" x14ac:dyDescent="0.25">
      <c r="A455" s="21"/>
      <c r="B455" s="21"/>
      <c r="C455" s="21"/>
      <c r="D455" s="21"/>
      <c r="E455" s="21"/>
      <c r="F455" s="21"/>
      <c r="G455" s="22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2"/>
      <c r="AK455" s="24"/>
      <c r="AL455" s="21"/>
      <c r="AM455" s="21"/>
      <c r="AN455" s="21"/>
      <c r="AO455" s="24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</row>
    <row r="456" spans="1:51" x14ac:dyDescent="0.25">
      <c r="A456" s="21"/>
      <c r="B456" s="21"/>
      <c r="C456" s="21"/>
      <c r="D456" s="21"/>
      <c r="E456" s="21"/>
      <c r="F456" s="21"/>
      <c r="G456" s="22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2"/>
      <c r="AK456" s="24"/>
      <c r="AL456" s="21"/>
      <c r="AM456" s="21"/>
      <c r="AN456" s="21"/>
      <c r="AO456" s="24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</row>
    <row r="457" spans="1:51" x14ac:dyDescent="0.25">
      <c r="A457" s="21"/>
      <c r="B457" s="21"/>
      <c r="C457" s="21"/>
      <c r="D457" s="21"/>
      <c r="E457" s="21"/>
      <c r="F457" s="21"/>
      <c r="G457" s="22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2"/>
      <c r="AK457" s="24"/>
      <c r="AL457" s="21"/>
      <c r="AM457" s="21"/>
      <c r="AN457" s="21"/>
      <c r="AO457" s="24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</row>
    <row r="458" spans="1:51" x14ac:dyDescent="0.25">
      <c r="A458" s="21"/>
      <c r="B458" s="21"/>
      <c r="C458" s="21"/>
      <c r="D458" s="21"/>
      <c r="E458" s="21"/>
      <c r="F458" s="21"/>
      <c r="G458" s="22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2"/>
      <c r="AK458" s="24"/>
      <c r="AL458" s="21"/>
      <c r="AM458" s="21"/>
      <c r="AN458" s="21"/>
      <c r="AO458" s="24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</row>
    <row r="459" spans="1:51" x14ac:dyDescent="0.25">
      <c r="A459" s="21"/>
      <c r="B459" s="21"/>
      <c r="C459" s="21"/>
      <c r="D459" s="21"/>
      <c r="E459" s="21"/>
      <c r="F459" s="21"/>
      <c r="G459" s="22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2"/>
      <c r="AK459" s="24"/>
      <c r="AL459" s="21"/>
      <c r="AM459" s="21"/>
      <c r="AN459" s="21"/>
      <c r="AO459" s="24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</row>
    <row r="460" spans="1:51" x14ac:dyDescent="0.25">
      <c r="A460" s="21"/>
      <c r="B460" s="21"/>
      <c r="C460" s="21"/>
      <c r="D460" s="21"/>
      <c r="E460" s="21"/>
      <c r="F460" s="21"/>
      <c r="G460" s="22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2"/>
      <c r="AK460" s="24"/>
      <c r="AL460" s="21"/>
      <c r="AM460" s="21"/>
      <c r="AN460" s="21"/>
      <c r="AO460" s="24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</row>
    <row r="461" spans="1:51" x14ac:dyDescent="0.25">
      <c r="A461" s="21"/>
      <c r="B461" s="21"/>
      <c r="C461" s="21"/>
      <c r="D461" s="21"/>
      <c r="E461" s="21"/>
      <c r="F461" s="21"/>
      <c r="G461" s="22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2"/>
      <c r="AK461" s="24"/>
      <c r="AL461" s="21"/>
      <c r="AM461" s="21"/>
      <c r="AN461" s="21"/>
      <c r="AO461" s="24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</row>
    <row r="462" spans="1:51" x14ac:dyDescent="0.25">
      <c r="A462" s="21"/>
      <c r="B462" s="21"/>
      <c r="C462" s="21"/>
      <c r="D462" s="21"/>
      <c r="E462" s="21"/>
      <c r="F462" s="21"/>
      <c r="G462" s="22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2"/>
      <c r="AK462" s="24"/>
      <c r="AL462" s="21"/>
      <c r="AM462" s="21"/>
      <c r="AN462" s="21"/>
      <c r="AO462" s="24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</row>
    <row r="463" spans="1:51" x14ac:dyDescent="0.25">
      <c r="A463" s="21"/>
      <c r="B463" s="21"/>
      <c r="C463" s="21"/>
      <c r="D463" s="21"/>
      <c r="E463" s="21"/>
      <c r="F463" s="21"/>
      <c r="G463" s="22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2"/>
      <c r="AK463" s="24"/>
      <c r="AL463" s="21"/>
      <c r="AM463" s="21"/>
      <c r="AN463" s="21"/>
      <c r="AO463" s="24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</row>
    <row r="464" spans="1:51" x14ac:dyDescent="0.25">
      <c r="A464" s="21"/>
      <c r="B464" s="21"/>
      <c r="C464" s="21"/>
      <c r="D464" s="21"/>
      <c r="E464" s="21"/>
      <c r="F464" s="21"/>
      <c r="G464" s="22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2"/>
      <c r="AK464" s="24"/>
      <c r="AL464" s="21"/>
      <c r="AM464" s="21"/>
      <c r="AN464" s="21"/>
      <c r="AO464" s="24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</row>
    <row r="465" spans="1:51" x14ac:dyDescent="0.25">
      <c r="A465" s="21"/>
      <c r="B465" s="21"/>
      <c r="C465" s="21"/>
      <c r="D465" s="21"/>
      <c r="E465" s="21"/>
      <c r="F465" s="21"/>
      <c r="G465" s="22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2"/>
      <c r="AK465" s="24"/>
      <c r="AL465" s="21"/>
      <c r="AM465" s="21"/>
      <c r="AN465" s="21"/>
      <c r="AO465" s="24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</row>
    <row r="466" spans="1:51" x14ac:dyDescent="0.25">
      <c r="A466" s="21"/>
      <c r="B466" s="21"/>
      <c r="C466" s="21"/>
      <c r="D466" s="21"/>
      <c r="E466" s="21"/>
      <c r="F466" s="21"/>
      <c r="G466" s="22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2"/>
      <c r="AK466" s="24"/>
      <c r="AL466" s="21"/>
      <c r="AM466" s="21"/>
      <c r="AN466" s="21"/>
      <c r="AO466" s="24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</row>
    <row r="467" spans="1:51" x14ac:dyDescent="0.25">
      <c r="A467" s="21"/>
      <c r="B467" s="21"/>
      <c r="C467" s="21"/>
      <c r="D467" s="21"/>
      <c r="E467" s="21"/>
      <c r="F467" s="21"/>
      <c r="G467" s="22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2"/>
      <c r="AK467" s="24"/>
      <c r="AL467" s="21"/>
      <c r="AM467" s="21"/>
      <c r="AN467" s="21"/>
      <c r="AO467" s="24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</row>
    <row r="468" spans="1:51" x14ac:dyDescent="0.25">
      <c r="A468" s="21"/>
      <c r="B468" s="21"/>
      <c r="C468" s="21"/>
      <c r="D468" s="21"/>
      <c r="E468" s="21"/>
      <c r="F468" s="21"/>
      <c r="G468" s="22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2"/>
      <c r="AK468" s="24"/>
      <c r="AL468" s="21"/>
      <c r="AM468" s="21"/>
      <c r="AN468" s="21"/>
      <c r="AO468" s="24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</row>
    <row r="469" spans="1:51" x14ac:dyDescent="0.25">
      <c r="A469" s="21"/>
      <c r="B469" s="21"/>
      <c r="C469" s="21"/>
      <c r="D469" s="21"/>
      <c r="E469" s="21"/>
      <c r="F469" s="21"/>
      <c r="G469" s="22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2"/>
      <c r="AK469" s="24"/>
      <c r="AL469" s="21"/>
      <c r="AM469" s="21"/>
      <c r="AN469" s="21"/>
      <c r="AO469" s="24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</row>
    <row r="470" spans="1:51" x14ac:dyDescent="0.25">
      <c r="A470" s="21"/>
      <c r="B470" s="21"/>
      <c r="C470" s="21"/>
      <c r="D470" s="21"/>
      <c r="E470" s="21"/>
      <c r="F470" s="21"/>
      <c r="G470" s="22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2"/>
      <c r="AK470" s="24"/>
      <c r="AL470" s="21"/>
      <c r="AM470" s="21"/>
      <c r="AN470" s="21"/>
      <c r="AO470" s="24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</row>
    <row r="471" spans="1:51" x14ac:dyDescent="0.25">
      <c r="A471" s="21"/>
      <c r="B471" s="21"/>
      <c r="C471" s="21"/>
      <c r="D471" s="21"/>
      <c r="E471" s="21"/>
      <c r="F471" s="21"/>
      <c r="G471" s="22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2"/>
      <c r="AK471" s="24"/>
      <c r="AL471" s="21"/>
      <c r="AM471" s="21"/>
      <c r="AN471" s="21"/>
      <c r="AO471" s="24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</row>
    <row r="472" spans="1:51" x14ac:dyDescent="0.25">
      <c r="A472" s="21"/>
      <c r="B472" s="21"/>
      <c r="C472" s="21"/>
      <c r="D472" s="21"/>
      <c r="E472" s="21"/>
      <c r="F472" s="21"/>
      <c r="G472" s="22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2"/>
      <c r="AK472" s="24"/>
      <c r="AL472" s="21"/>
      <c r="AM472" s="21"/>
      <c r="AN472" s="21"/>
      <c r="AO472" s="24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</row>
    <row r="473" spans="1:51" x14ac:dyDescent="0.25">
      <c r="A473" s="21"/>
      <c r="B473" s="21"/>
      <c r="C473" s="21"/>
      <c r="D473" s="21"/>
      <c r="E473" s="21"/>
      <c r="F473" s="21"/>
      <c r="G473" s="22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2"/>
      <c r="AK473" s="24"/>
      <c r="AL473" s="21"/>
      <c r="AM473" s="21"/>
      <c r="AN473" s="21"/>
      <c r="AO473" s="24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</row>
    <row r="474" spans="1:51" x14ac:dyDescent="0.25">
      <c r="A474" s="21"/>
      <c r="B474" s="21"/>
      <c r="C474" s="21"/>
      <c r="D474" s="21"/>
      <c r="E474" s="21"/>
      <c r="F474" s="21"/>
      <c r="G474" s="22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2"/>
      <c r="AK474" s="24"/>
      <c r="AL474" s="21"/>
      <c r="AM474" s="21"/>
      <c r="AN474" s="21"/>
      <c r="AO474" s="24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</row>
    <row r="475" spans="1:51" x14ac:dyDescent="0.25">
      <c r="A475" s="21"/>
      <c r="B475" s="21"/>
      <c r="C475" s="21"/>
      <c r="D475" s="21"/>
      <c r="E475" s="21"/>
      <c r="F475" s="21"/>
      <c r="G475" s="22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2"/>
      <c r="AK475" s="24"/>
      <c r="AL475" s="21"/>
      <c r="AM475" s="21"/>
      <c r="AN475" s="21"/>
      <c r="AO475" s="24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</row>
    <row r="476" spans="1:51" x14ac:dyDescent="0.25">
      <c r="A476" s="21"/>
      <c r="B476" s="21"/>
      <c r="C476" s="21"/>
      <c r="D476" s="21"/>
      <c r="E476" s="21"/>
      <c r="F476" s="21"/>
      <c r="G476" s="22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2"/>
      <c r="AK476" s="24"/>
      <c r="AL476" s="21"/>
      <c r="AM476" s="21"/>
      <c r="AN476" s="21"/>
      <c r="AO476" s="24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</row>
    <row r="477" spans="1:51" x14ac:dyDescent="0.25">
      <c r="A477" s="21"/>
      <c r="B477" s="21"/>
      <c r="C477" s="21"/>
      <c r="D477" s="21"/>
      <c r="E477" s="21"/>
      <c r="F477" s="21"/>
      <c r="G477" s="22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2"/>
      <c r="AK477" s="24"/>
      <c r="AL477" s="21"/>
      <c r="AM477" s="21"/>
      <c r="AN477" s="21"/>
      <c r="AO477" s="24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</row>
    <row r="478" spans="1:51" x14ac:dyDescent="0.25">
      <c r="A478" s="21"/>
      <c r="B478" s="21"/>
      <c r="C478" s="21"/>
      <c r="D478" s="21"/>
      <c r="E478" s="21"/>
      <c r="F478" s="21"/>
      <c r="G478" s="22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2"/>
      <c r="AK478" s="24"/>
      <c r="AL478" s="21"/>
      <c r="AM478" s="21"/>
      <c r="AN478" s="21"/>
      <c r="AO478" s="24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</row>
    <row r="479" spans="1:51" x14ac:dyDescent="0.25">
      <c r="A479" s="21"/>
      <c r="B479" s="21"/>
      <c r="C479" s="21"/>
      <c r="D479" s="21"/>
      <c r="E479" s="21"/>
      <c r="F479" s="21"/>
      <c r="G479" s="22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2"/>
      <c r="AK479" s="24"/>
      <c r="AL479" s="21"/>
      <c r="AM479" s="21"/>
      <c r="AN479" s="21"/>
      <c r="AO479" s="24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</row>
    <row r="480" spans="1:51" x14ac:dyDescent="0.25">
      <c r="A480" s="21"/>
      <c r="B480" s="21"/>
      <c r="C480" s="21"/>
      <c r="D480" s="21"/>
      <c r="E480" s="21"/>
      <c r="F480" s="21"/>
      <c r="G480" s="22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2"/>
      <c r="AK480" s="24"/>
      <c r="AL480" s="21"/>
      <c r="AM480" s="21"/>
      <c r="AN480" s="21"/>
      <c r="AO480" s="24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</row>
    <row r="481" spans="1:51" x14ac:dyDescent="0.25">
      <c r="A481" s="21"/>
      <c r="B481" s="21"/>
      <c r="C481" s="21"/>
      <c r="D481" s="21"/>
      <c r="E481" s="21"/>
      <c r="F481" s="21"/>
      <c r="G481" s="22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2"/>
      <c r="AK481" s="24"/>
      <c r="AL481" s="21"/>
      <c r="AM481" s="21"/>
      <c r="AN481" s="21"/>
      <c r="AO481" s="24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</row>
    <row r="482" spans="1:51" x14ac:dyDescent="0.25">
      <c r="A482" s="21"/>
      <c r="B482" s="21"/>
      <c r="C482" s="21"/>
      <c r="D482" s="21"/>
      <c r="E482" s="21"/>
      <c r="F482" s="21"/>
      <c r="G482" s="22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2"/>
      <c r="AK482" s="24"/>
      <c r="AL482" s="21"/>
      <c r="AM482" s="21"/>
      <c r="AN482" s="21"/>
      <c r="AO482" s="24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</row>
    <row r="483" spans="1:51" x14ac:dyDescent="0.25">
      <c r="A483" s="21"/>
      <c r="B483" s="21"/>
      <c r="C483" s="21"/>
      <c r="D483" s="21"/>
      <c r="E483" s="21"/>
      <c r="F483" s="21"/>
      <c r="G483" s="22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2"/>
      <c r="AK483" s="24"/>
      <c r="AL483" s="21"/>
      <c r="AM483" s="21"/>
      <c r="AN483" s="21"/>
      <c r="AO483" s="24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</row>
    <row r="484" spans="1:51" x14ac:dyDescent="0.25">
      <c r="A484" s="21"/>
      <c r="B484" s="21"/>
      <c r="C484" s="21"/>
      <c r="D484" s="21"/>
      <c r="E484" s="21"/>
      <c r="F484" s="21"/>
      <c r="G484" s="22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2"/>
      <c r="AK484" s="24"/>
      <c r="AL484" s="21"/>
      <c r="AM484" s="21"/>
      <c r="AN484" s="21"/>
      <c r="AO484" s="24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</row>
    <row r="485" spans="1:51" x14ac:dyDescent="0.25">
      <c r="A485" s="21"/>
      <c r="B485" s="21"/>
      <c r="C485" s="21"/>
      <c r="D485" s="21"/>
      <c r="E485" s="21"/>
      <c r="F485" s="21"/>
      <c r="G485" s="22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2"/>
      <c r="AK485" s="24"/>
      <c r="AL485" s="21"/>
      <c r="AM485" s="21"/>
      <c r="AN485" s="21"/>
      <c r="AO485" s="24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</row>
    <row r="486" spans="1:51" x14ac:dyDescent="0.25">
      <c r="A486" s="21"/>
      <c r="B486" s="21"/>
      <c r="C486" s="21"/>
      <c r="D486" s="21"/>
      <c r="E486" s="21"/>
      <c r="F486" s="21"/>
      <c r="G486" s="22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2"/>
      <c r="AK486" s="24"/>
      <c r="AL486" s="21"/>
      <c r="AM486" s="21"/>
      <c r="AN486" s="21"/>
      <c r="AO486" s="24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</row>
    <row r="487" spans="1:51" x14ac:dyDescent="0.25">
      <c r="A487" s="21"/>
      <c r="B487" s="21"/>
      <c r="C487" s="21"/>
      <c r="D487" s="21"/>
      <c r="E487" s="21"/>
      <c r="F487" s="21"/>
      <c r="G487" s="22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2"/>
      <c r="AK487" s="24"/>
      <c r="AL487" s="21"/>
      <c r="AM487" s="21"/>
      <c r="AN487" s="21"/>
      <c r="AO487" s="24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</row>
    <row r="488" spans="1:51" x14ac:dyDescent="0.25">
      <c r="A488" s="21"/>
      <c r="B488" s="21"/>
      <c r="C488" s="21"/>
      <c r="D488" s="21"/>
      <c r="E488" s="21"/>
      <c r="F488" s="21"/>
      <c r="G488" s="22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2"/>
      <c r="AK488" s="24"/>
      <c r="AL488" s="21"/>
      <c r="AM488" s="21"/>
      <c r="AN488" s="21"/>
      <c r="AO488" s="24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</row>
    <row r="489" spans="1:51" x14ac:dyDescent="0.25">
      <c r="A489" s="21"/>
      <c r="B489" s="21"/>
      <c r="C489" s="21"/>
      <c r="D489" s="21"/>
      <c r="E489" s="21"/>
      <c r="F489" s="21"/>
      <c r="G489" s="22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2"/>
      <c r="AK489" s="24"/>
      <c r="AL489" s="21"/>
      <c r="AM489" s="21"/>
      <c r="AN489" s="21"/>
      <c r="AO489" s="24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</row>
    <row r="490" spans="1:51" x14ac:dyDescent="0.25">
      <c r="A490" s="21"/>
      <c r="B490" s="21"/>
      <c r="C490" s="21"/>
      <c r="D490" s="21"/>
      <c r="E490" s="21"/>
      <c r="F490" s="21"/>
      <c r="G490" s="22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2"/>
      <c r="AK490" s="24"/>
      <c r="AL490" s="21"/>
      <c r="AM490" s="21"/>
      <c r="AN490" s="21"/>
      <c r="AO490" s="24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</row>
    <row r="491" spans="1:51" x14ac:dyDescent="0.25">
      <c r="A491" s="21"/>
      <c r="B491" s="21"/>
      <c r="C491" s="21"/>
      <c r="D491" s="21"/>
      <c r="E491" s="21"/>
      <c r="F491" s="21"/>
      <c r="G491" s="22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2"/>
      <c r="AK491" s="24"/>
      <c r="AL491" s="21"/>
      <c r="AM491" s="21"/>
      <c r="AN491" s="21"/>
      <c r="AO491" s="24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</row>
    <row r="492" spans="1:51" x14ac:dyDescent="0.25">
      <c r="A492" s="21"/>
      <c r="B492" s="21"/>
      <c r="C492" s="21"/>
      <c r="D492" s="21"/>
      <c r="E492" s="21"/>
      <c r="F492" s="21"/>
      <c r="G492" s="22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2"/>
      <c r="AK492" s="24"/>
      <c r="AL492" s="21"/>
      <c r="AM492" s="21"/>
      <c r="AN492" s="21"/>
      <c r="AO492" s="24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</row>
    <row r="493" spans="1:51" x14ac:dyDescent="0.25">
      <c r="A493" s="21"/>
      <c r="B493" s="21"/>
      <c r="C493" s="21"/>
      <c r="D493" s="21"/>
      <c r="E493" s="21"/>
      <c r="F493" s="21"/>
      <c r="G493" s="22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2"/>
      <c r="AK493" s="24"/>
      <c r="AL493" s="21"/>
      <c r="AM493" s="21"/>
      <c r="AN493" s="21"/>
      <c r="AO493" s="24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</row>
    <row r="494" spans="1:51" x14ac:dyDescent="0.25">
      <c r="A494" s="21"/>
      <c r="B494" s="21"/>
      <c r="C494" s="21"/>
      <c r="D494" s="21"/>
      <c r="E494" s="21"/>
      <c r="F494" s="21"/>
      <c r="G494" s="22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2"/>
      <c r="AK494" s="24"/>
      <c r="AL494" s="21"/>
      <c r="AM494" s="21"/>
      <c r="AN494" s="21"/>
      <c r="AO494" s="24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</row>
    <row r="495" spans="1:51" x14ac:dyDescent="0.25">
      <c r="A495" s="21"/>
      <c r="B495" s="21"/>
      <c r="C495" s="21"/>
      <c r="D495" s="21"/>
      <c r="E495" s="21"/>
      <c r="F495" s="21"/>
      <c r="G495" s="22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2"/>
      <c r="AK495" s="24"/>
      <c r="AL495" s="21"/>
      <c r="AM495" s="21"/>
      <c r="AN495" s="21"/>
      <c r="AO495" s="24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</row>
    <row r="496" spans="1:51" x14ac:dyDescent="0.25">
      <c r="A496" s="21"/>
      <c r="B496" s="21"/>
      <c r="C496" s="21"/>
      <c r="D496" s="21"/>
      <c r="E496" s="21"/>
      <c r="F496" s="21"/>
      <c r="G496" s="22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2"/>
      <c r="AK496" s="24"/>
      <c r="AL496" s="21"/>
      <c r="AM496" s="21"/>
      <c r="AN496" s="21"/>
      <c r="AO496" s="24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</row>
    <row r="497" spans="1:51" x14ac:dyDescent="0.25">
      <c r="A497" s="21"/>
      <c r="B497" s="21"/>
      <c r="C497" s="21"/>
      <c r="D497" s="21"/>
      <c r="E497" s="21"/>
      <c r="F497" s="21"/>
      <c r="G497" s="22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2"/>
      <c r="AK497" s="24"/>
      <c r="AL497" s="21"/>
      <c r="AM497" s="21"/>
      <c r="AN497" s="21"/>
      <c r="AO497" s="24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</row>
    <row r="498" spans="1:51" x14ac:dyDescent="0.25">
      <c r="A498" s="21"/>
      <c r="B498" s="21"/>
      <c r="C498" s="21"/>
      <c r="D498" s="21"/>
      <c r="E498" s="21"/>
      <c r="F498" s="21"/>
      <c r="G498" s="22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2"/>
      <c r="AK498" s="24"/>
      <c r="AL498" s="21"/>
      <c r="AM498" s="21"/>
      <c r="AN498" s="21"/>
      <c r="AO498" s="24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</row>
  </sheetData>
  <autoFilter ref="A3:AO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2025-09-18T06:35:45Z</dcterms:created>
  <dcterms:modified xsi:type="dcterms:W3CDTF">2025-09-19T10:26:38Z</dcterms:modified>
</cp:coreProperties>
</file>