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263D6570-B193-42B8-ABA0-F0AEE94145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AB510" i="1" s="1"/>
  <c r="X494" i="1"/>
  <c r="X493" i="1"/>
  <c r="BP492" i="1"/>
  <c r="BO492" i="1"/>
  <c r="BN492" i="1"/>
  <c r="BM492" i="1"/>
  <c r="Z492" i="1"/>
  <c r="Y492" i="1"/>
  <c r="P492" i="1"/>
  <c r="BO491" i="1"/>
  <c r="BM491" i="1"/>
  <c r="Y491" i="1"/>
  <c r="Y494" i="1" s="1"/>
  <c r="P491" i="1"/>
  <c r="X489" i="1"/>
  <c r="X488" i="1"/>
  <c r="BO487" i="1"/>
  <c r="BM487" i="1"/>
  <c r="Y487" i="1"/>
  <c r="Y488" i="1" s="1"/>
  <c r="P487" i="1"/>
  <c r="X485" i="1"/>
  <c r="X484" i="1"/>
  <c r="BO483" i="1"/>
  <c r="BM483" i="1"/>
  <c r="Y483" i="1"/>
  <c r="BP483" i="1" s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P477" i="1" s="1"/>
  <c r="BO476" i="1"/>
  <c r="BM476" i="1"/>
  <c r="Y476" i="1"/>
  <c r="Y480" i="1" s="1"/>
  <c r="P476" i="1"/>
  <c r="X474" i="1"/>
  <c r="X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Y473" i="1" s="1"/>
  <c r="P469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N435" i="1"/>
  <c r="BM435" i="1"/>
  <c r="Z435" i="1"/>
  <c r="Y435" i="1"/>
  <c r="BP435" i="1" s="1"/>
  <c r="P435" i="1"/>
  <c r="BO434" i="1"/>
  <c r="BM434" i="1"/>
  <c r="Y434" i="1"/>
  <c r="BP434" i="1" s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X427" i="1"/>
  <c r="X426" i="1"/>
  <c r="BO425" i="1"/>
  <c r="BM425" i="1"/>
  <c r="Y425" i="1"/>
  <c r="Y510" i="1" s="1"/>
  <c r="P425" i="1"/>
  <c r="X422" i="1"/>
  <c r="X421" i="1"/>
  <c r="BO420" i="1"/>
  <c r="BM420" i="1"/>
  <c r="Y420" i="1"/>
  <c r="X510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Y400" i="1" s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U510" i="1" s="1"/>
  <c r="P368" i="1"/>
  <c r="X365" i="1"/>
  <c r="X364" i="1"/>
  <c r="BO363" i="1"/>
  <c r="BM363" i="1"/>
  <c r="Y363" i="1"/>
  <c r="Y364" i="1" s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Y326" i="1" s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Y318" i="1" s="1"/>
  <c r="P315" i="1"/>
  <c r="X313" i="1"/>
  <c r="X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Y312" i="1" s="1"/>
  <c r="P307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Y304" i="1" s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O262" i="1"/>
  <c r="BN262" i="1"/>
  <c r="BM262" i="1"/>
  <c r="Z262" i="1"/>
  <c r="Y262" i="1"/>
  <c r="BP262" i="1" s="1"/>
  <c r="P262" i="1"/>
  <c r="BO261" i="1"/>
  <c r="BM261" i="1"/>
  <c r="Y261" i="1"/>
  <c r="BP261" i="1" s="1"/>
  <c r="BO260" i="1"/>
  <c r="BM260" i="1"/>
  <c r="Y260" i="1"/>
  <c r="M510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L510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8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K510" i="1" s="1"/>
  <c r="P222" i="1"/>
  <c r="X219" i="1"/>
  <c r="X218" i="1"/>
  <c r="BO217" i="1"/>
  <c r="BM217" i="1"/>
  <c r="Y217" i="1"/>
  <c r="Y219" i="1" s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Z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J510" i="1" s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6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70" i="1" s="1"/>
  <c r="P160" i="1"/>
  <c r="X158" i="1"/>
  <c r="X157" i="1"/>
  <c r="BO156" i="1"/>
  <c r="BM156" i="1"/>
  <c r="Y156" i="1"/>
  <c r="I510" i="1" s="1"/>
  <c r="P156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BP144" i="1" s="1"/>
  <c r="BO143" i="1"/>
  <c r="BM143" i="1"/>
  <c r="Y143" i="1"/>
  <c r="H510" i="1" s="1"/>
  <c r="P143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F510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10" i="1" s="1"/>
  <c r="P87" i="1"/>
  <c r="X84" i="1"/>
  <c r="X83" i="1"/>
  <c r="BO82" i="1"/>
  <c r="BM82" i="1"/>
  <c r="Y82" i="1"/>
  <c r="Y84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Y70" i="1" s="1"/>
  <c r="P68" i="1"/>
  <c r="BP67" i="1"/>
  <c r="BO67" i="1"/>
  <c r="BN67" i="1"/>
  <c r="BM67" i="1"/>
  <c r="Z67" i="1"/>
  <c r="Y67" i="1"/>
  <c r="P67" i="1"/>
  <c r="X65" i="1"/>
  <c r="Y64" i="1"/>
  <c r="X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N31" i="1"/>
  <c r="BM31" i="1"/>
  <c r="Z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00" i="1" s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Y33" i="1"/>
  <c r="Y36" i="1"/>
  <c r="BP35" i="1"/>
  <c r="BN35" i="1"/>
  <c r="Z35" i="1"/>
  <c r="Z36" i="1" s="1"/>
  <c r="Y37" i="1"/>
  <c r="C510" i="1"/>
  <c r="Y44" i="1"/>
  <c r="BP41" i="1"/>
  <c r="BN41" i="1"/>
  <c r="Z41" i="1"/>
  <c r="BP54" i="1"/>
  <c r="BN54" i="1"/>
  <c r="Z54" i="1"/>
  <c r="BP62" i="1"/>
  <c r="BN62" i="1"/>
  <c r="Z62" i="1"/>
  <c r="Z64" i="1" s="1"/>
  <c r="Y71" i="1"/>
  <c r="H9" i="1"/>
  <c r="Y24" i="1"/>
  <c r="BP43" i="1"/>
  <c r="BN43" i="1"/>
  <c r="Z43" i="1"/>
  <c r="Y45" i="1"/>
  <c r="Y48" i="1"/>
  <c r="BP47" i="1"/>
  <c r="BN47" i="1"/>
  <c r="Z47" i="1"/>
  <c r="Z48" i="1" s="1"/>
  <c r="Y49" i="1"/>
  <c r="D510" i="1"/>
  <c r="Y59" i="1"/>
  <c r="BP52" i="1"/>
  <c r="BN52" i="1"/>
  <c r="Z52" i="1"/>
  <c r="Z58" i="1" s="1"/>
  <c r="BP56" i="1"/>
  <c r="BN56" i="1"/>
  <c r="Z56" i="1"/>
  <c r="Z70" i="1"/>
  <c r="BP68" i="1"/>
  <c r="BN68" i="1"/>
  <c r="Z68" i="1"/>
  <c r="Z74" i="1"/>
  <c r="Z78" i="1" s="1"/>
  <c r="BN74" i="1"/>
  <c r="BP74" i="1"/>
  <c r="Z76" i="1"/>
  <c r="BN76" i="1"/>
  <c r="Z82" i="1"/>
  <c r="Z83" i="1" s="1"/>
  <c r="BN82" i="1"/>
  <c r="BP82" i="1"/>
  <c r="Z87" i="1"/>
  <c r="BN87" i="1"/>
  <c r="BP87" i="1"/>
  <c r="Z89" i="1"/>
  <c r="BN89" i="1"/>
  <c r="Y90" i="1"/>
  <c r="Z94" i="1"/>
  <c r="Z97" i="1" s="1"/>
  <c r="BN94" i="1"/>
  <c r="BP94" i="1"/>
  <c r="Z96" i="1"/>
  <c r="BN96" i="1"/>
  <c r="Z101" i="1"/>
  <c r="Z105" i="1" s="1"/>
  <c r="BN101" i="1"/>
  <c r="BP101" i="1"/>
  <c r="Z103" i="1"/>
  <c r="BN103" i="1"/>
  <c r="Y106" i="1"/>
  <c r="Z109" i="1"/>
  <c r="Z111" i="1" s="1"/>
  <c r="BN109" i="1"/>
  <c r="BP109" i="1"/>
  <c r="Z115" i="1"/>
  <c r="Z118" i="1" s="1"/>
  <c r="BN115" i="1"/>
  <c r="BP115" i="1"/>
  <c r="Z117" i="1"/>
  <c r="BN117" i="1"/>
  <c r="Z121" i="1"/>
  <c r="Z123" i="1" s="1"/>
  <c r="BN121" i="1"/>
  <c r="BP121" i="1"/>
  <c r="Y124" i="1"/>
  <c r="G510" i="1"/>
  <c r="Z128" i="1"/>
  <c r="Z129" i="1" s="1"/>
  <c r="BN128" i="1"/>
  <c r="BP128" i="1"/>
  <c r="Y129" i="1"/>
  <c r="Z132" i="1"/>
  <c r="Z134" i="1" s="1"/>
  <c r="BN132" i="1"/>
  <c r="BP132" i="1"/>
  <c r="Y135" i="1"/>
  <c r="Z138" i="1"/>
  <c r="Z139" i="1" s="1"/>
  <c r="BN138" i="1"/>
  <c r="BP138" i="1"/>
  <c r="Z143" i="1"/>
  <c r="Z145" i="1" s="1"/>
  <c r="BN143" i="1"/>
  <c r="BP143" i="1"/>
  <c r="Z144" i="1"/>
  <c r="BN144" i="1"/>
  <c r="Y145" i="1"/>
  <c r="Z148" i="1"/>
  <c r="Z151" i="1" s="1"/>
  <c r="BN148" i="1"/>
  <c r="BP148" i="1"/>
  <c r="Z150" i="1"/>
  <c r="BN150" i="1"/>
  <c r="Y151" i="1"/>
  <c r="Z156" i="1"/>
  <c r="Z157" i="1" s="1"/>
  <c r="BN156" i="1"/>
  <c r="BP156" i="1"/>
  <c r="Y157" i="1"/>
  <c r="Z160" i="1"/>
  <c r="Z169" i="1" s="1"/>
  <c r="BN160" i="1"/>
  <c r="BP160" i="1"/>
  <c r="Z162" i="1"/>
  <c r="BN162" i="1"/>
  <c r="Z164" i="1"/>
  <c r="BN164" i="1"/>
  <c r="Z166" i="1"/>
  <c r="BN166" i="1"/>
  <c r="Z168" i="1"/>
  <c r="BN168" i="1"/>
  <c r="Y169" i="1"/>
  <c r="Z172" i="1"/>
  <c r="Z175" i="1" s="1"/>
  <c r="BN172" i="1"/>
  <c r="BP172" i="1"/>
  <c r="Z174" i="1"/>
  <c r="BN174" i="1"/>
  <c r="Y175" i="1"/>
  <c r="Z178" i="1"/>
  <c r="Z179" i="1" s="1"/>
  <c r="BN178" i="1"/>
  <c r="BP178" i="1"/>
  <c r="Y179" i="1"/>
  <c r="Z183" i="1"/>
  <c r="Z185" i="1" s="1"/>
  <c r="BN183" i="1"/>
  <c r="BP183" i="1"/>
  <c r="Y186" i="1"/>
  <c r="Z189" i="1"/>
  <c r="Z190" i="1" s="1"/>
  <c r="BN189" i="1"/>
  <c r="BP189" i="1"/>
  <c r="Z193" i="1"/>
  <c r="BN193" i="1"/>
  <c r="BP193" i="1"/>
  <c r="Z195" i="1"/>
  <c r="BN195" i="1"/>
  <c r="Z197" i="1"/>
  <c r="BN197" i="1"/>
  <c r="Y213" i="1"/>
  <c r="BP207" i="1"/>
  <c r="BN207" i="1"/>
  <c r="Z207" i="1"/>
  <c r="Y91" i="1"/>
  <c r="Y105" i="1"/>
  <c r="Y146" i="1"/>
  <c r="Y158" i="1"/>
  <c r="Y185" i="1"/>
  <c r="BP199" i="1"/>
  <c r="BN199" i="1"/>
  <c r="Y201" i="1"/>
  <c r="Z213" i="1"/>
  <c r="BP205" i="1"/>
  <c r="BN205" i="1"/>
  <c r="Z205" i="1"/>
  <c r="Z209" i="1"/>
  <c r="BN209" i="1"/>
  <c r="Z211" i="1"/>
  <c r="BN211" i="1"/>
  <c r="Y214" i="1"/>
  <c r="Z217" i="1"/>
  <c r="Z218" i="1" s="1"/>
  <c r="BN217" i="1"/>
  <c r="BP217" i="1"/>
  <c r="Z222" i="1"/>
  <c r="BN222" i="1"/>
  <c r="BP222" i="1"/>
  <c r="Z224" i="1"/>
  <c r="BN224" i="1"/>
  <c r="Z227" i="1"/>
  <c r="BN227" i="1"/>
  <c r="Z229" i="1"/>
  <c r="BN229" i="1"/>
  <c r="Z230" i="1"/>
  <c r="BN230" i="1"/>
  <c r="Y231" i="1"/>
  <c r="Z234" i="1"/>
  <c r="Z235" i="1" s="1"/>
  <c r="BN234" i="1"/>
  <c r="BP234" i="1"/>
  <c r="Y235" i="1"/>
  <c r="Z244" i="1"/>
  <c r="Z247" i="1" s="1"/>
  <c r="BN244" i="1"/>
  <c r="Z246" i="1"/>
  <c r="BN246" i="1"/>
  <c r="Y247" i="1"/>
  <c r="Z251" i="1"/>
  <c r="Z256" i="1" s="1"/>
  <c r="BN251" i="1"/>
  <c r="BP251" i="1"/>
  <c r="Z253" i="1"/>
  <c r="BN253" i="1"/>
  <c r="Z255" i="1"/>
  <c r="BN255" i="1"/>
  <c r="Y256" i="1"/>
  <c r="Z260" i="1"/>
  <c r="Z264" i="1" s="1"/>
  <c r="BN260" i="1"/>
  <c r="BP260" i="1"/>
  <c r="Z261" i="1"/>
  <c r="BN261" i="1"/>
  <c r="Y265" i="1"/>
  <c r="O510" i="1"/>
  <c r="Y271" i="1"/>
  <c r="Z269" i="1"/>
  <c r="Z271" i="1" s="1"/>
  <c r="BN269" i="1"/>
  <c r="BP270" i="1"/>
  <c r="BN270" i="1"/>
  <c r="Z270" i="1"/>
  <c r="Y272" i="1"/>
  <c r="P510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0" i="1"/>
  <c r="Y285" i="1"/>
  <c r="BP284" i="1"/>
  <c r="BN284" i="1"/>
  <c r="Z284" i="1"/>
  <c r="Z285" i="1" s="1"/>
  <c r="Y286" i="1"/>
  <c r="R510" i="1"/>
  <c r="Y294" i="1"/>
  <c r="BP289" i="1"/>
  <c r="BN289" i="1"/>
  <c r="Z289" i="1"/>
  <c r="Y295" i="1"/>
  <c r="BP293" i="1"/>
  <c r="BN293" i="1"/>
  <c r="Z293" i="1"/>
  <c r="Y232" i="1"/>
  <c r="Y257" i="1"/>
  <c r="Y264" i="1"/>
  <c r="BP291" i="1"/>
  <c r="BN291" i="1"/>
  <c r="Z291" i="1"/>
  <c r="Z325" i="1"/>
  <c r="Y305" i="1"/>
  <c r="Y313" i="1"/>
  <c r="Y319" i="1"/>
  <c r="Y325" i="1"/>
  <c r="Y331" i="1"/>
  <c r="Y338" i="1"/>
  <c r="Y350" i="1"/>
  <c r="Y356" i="1"/>
  <c r="Y360" i="1"/>
  <c r="Y365" i="1"/>
  <c r="Y372" i="1"/>
  <c r="Y376" i="1"/>
  <c r="Y380" i="1"/>
  <c r="Y404" i="1"/>
  <c r="Y417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Z297" i="1"/>
  <c r="Z304" i="1" s="1"/>
  <c r="BN297" i="1"/>
  <c r="BP297" i="1"/>
  <c r="Z299" i="1"/>
  <c r="BN299" i="1"/>
  <c r="Z301" i="1"/>
  <c r="BN301" i="1"/>
  <c r="Z303" i="1"/>
  <c r="BN303" i="1"/>
  <c r="Z307" i="1"/>
  <c r="BN307" i="1"/>
  <c r="BP307" i="1"/>
  <c r="Z309" i="1"/>
  <c r="BN309" i="1"/>
  <c r="Z311" i="1"/>
  <c r="BN311" i="1"/>
  <c r="Z315" i="1"/>
  <c r="Z318" i="1" s="1"/>
  <c r="BN315" i="1"/>
  <c r="BP315" i="1"/>
  <c r="Z317" i="1"/>
  <c r="BN317" i="1"/>
  <c r="Z323" i="1"/>
  <c r="BN323" i="1"/>
  <c r="Z329" i="1"/>
  <c r="Z331" i="1" s="1"/>
  <c r="BN329" i="1"/>
  <c r="S510" i="1"/>
  <c r="Z336" i="1"/>
  <c r="Z338" i="1" s="1"/>
  <c r="BN336" i="1"/>
  <c r="Y339" i="1"/>
  <c r="T510" i="1"/>
  <c r="Z344" i="1"/>
  <c r="Z350" i="1" s="1"/>
  <c r="BN344" i="1"/>
  <c r="Z346" i="1"/>
  <c r="BN346" i="1"/>
  <c r="Z348" i="1"/>
  <c r="BN348" i="1"/>
  <c r="Y351" i="1"/>
  <c r="Z354" i="1"/>
  <c r="Z355" i="1" s="1"/>
  <c r="BN354" i="1"/>
  <c r="Z358" i="1"/>
  <c r="Z360" i="1" s="1"/>
  <c r="BN358" i="1"/>
  <c r="BP358" i="1"/>
  <c r="Z363" i="1"/>
  <c r="Z364" i="1" s="1"/>
  <c r="BN363" i="1"/>
  <c r="BP363" i="1"/>
  <c r="Z368" i="1"/>
  <c r="BN368" i="1"/>
  <c r="BP368" i="1"/>
  <c r="Z370" i="1"/>
  <c r="BN370" i="1"/>
  <c r="Y371" i="1"/>
  <c r="Z374" i="1"/>
  <c r="Z375" i="1" s="1"/>
  <c r="BN374" i="1"/>
  <c r="BP374" i="1"/>
  <c r="Z378" i="1"/>
  <c r="Z380" i="1" s="1"/>
  <c r="BN378" i="1"/>
  <c r="BP378" i="1"/>
  <c r="V510" i="1"/>
  <c r="Z390" i="1"/>
  <c r="Z399" i="1" s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W510" i="1"/>
  <c r="Y410" i="1"/>
  <c r="Z413" i="1"/>
  <c r="Z416" i="1" s="1"/>
  <c r="BN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Y426" i="1"/>
  <c r="Z431" i="1"/>
  <c r="Z443" i="1" s="1"/>
  <c r="BN431" i="1"/>
  <c r="BP431" i="1"/>
  <c r="Z433" i="1"/>
  <c r="BN433" i="1"/>
  <c r="Z434" i="1"/>
  <c r="BN434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Z464" i="1"/>
  <c r="Y464" i="1"/>
  <c r="Y474" i="1"/>
  <c r="Y479" i="1"/>
  <c r="Y485" i="1"/>
  <c r="Y489" i="1"/>
  <c r="Y493" i="1"/>
  <c r="Y499" i="1"/>
  <c r="AA510" i="1"/>
  <c r="Z462" i="1"/>
  <c r="BN462" i="1"/>
  <c r="Z470" i="1"/>
  <c r="Z473" i="1" s="1"/>
  <c r="BN470" i="1"/>
  <c r="Z472" i="1"/>
  <c r="BN472" i="1"/>
  <c r="Z476" i="1"/>
  <c r="BN476" i="1"/>
  <c r="BP476" i="1"/>
  <c r="Z477" i="1"/>
  <c r="BN477" i="1"/>
  <c r="Z483" i="1"/>
  <c r="Z484" i="1" s="1"/>
  <c r="BN483" i="1"/>
  <c r="Z487" i="1"/>
  <c r="Z488" i="1" s="1"/>
  <c r="BN487" i="1"/>
  <c r="BP487" i="1"/>
  <c r="Z491" i="1"/>
  <c r="Z493" i="1" s="1"/>
  <c r="BN491" i="1"/>
  <c r="BP491" i="1"/>
  <c r="Z497" i="1"/>
  <c r="Z498" i="1" s="1"/>
  <c r="BN497" i="1"/>
  <c r="BP497" i="1"/>
  <c r="Y498" i="1"/>
  <c r="Z449" i="1" l="1"/>
  <c r="Y500" i="1"/>
  <c r="Y502" i="1"/>
  <c r="Z479" i="1"/>
  <c r="Z458" i="1"/>
  <c r="Z371" i="1"/>
  <c r="Z312" i="1"/>
  <c r="Z294" i="1"/>
  <c r="Z231" i="1"/>
  <c r="Z201" i="1"/>
  <c r="Z90" i="1"/>
  <c r="Z44" i="1"/>
  <c r="Z505" i="1" s="1"/>
  <c r="Y504" i="1"/>
  <c r="Y501" i="1"/>
  <c r="Y503" i="1" s="1"/>
</calcChain>
</file>

<file path=xl/sharedStrings.xml><?xml version="1.0" encoding="utf-8"?>
<sst xmlns="http://schemas.openxmlformats.org/spreadsheetml/2006/main" count="2203" uniqueCount="804">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</sst>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7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45922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1" customFormat="1" ht="24" customHeight="1" x14ac:dyDescent="0.2">
      <c r="A6" s="665" t="s">
        <v>13</v>
      </c>
      <c r="B6" s="591"/>
      <c r="C6" s="592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713" t="s">
        <v>16</v>
      </c>
      <c r="U6" s="694"/>
      <c r="V6" s="765" t="s">
        <v>17</v>
      </c>
      <c r="W6" s="602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0.41666666666666669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1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1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9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1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40"/>
      <c r="P10" s="26" t="s">
        <v>21</v>
      </c>
      <c r="Q10" s="714"/>
      <c r="R10" s="715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0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9"/>
      <c r="W12" s="559"/>
      <c r="AB12" s="51"/>
      <c r="AC12" s="51"/>
      <c r="AD12" s="51"/>
      <c r="AE12" s="51"/>
    </row>
    <row r="13" spans="1:32" s="541" customFormat="1" ht="23.25" customHeight="1" x14ac:dyDescent="0.2">
      <c r="A13" s="700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0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1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7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4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3"/>
      <c r="AB21" s="543"/>
      <c r="AC21" s="54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2">
        <v>4680115886643</v>
      </c>
      <c r="E22" s="563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3"/>
      <c r="AB25" s="543"/>
      <c r="AC25" s="54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2">
        <v>4680115885912</v>
      </c>
      <c r="E26" s="563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2">
        <v>4607091388237</v>
      </c>
      <c r="E27" s="563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2">
        <v>4680115886230</v>
      </c>
      <c r="E28" s="563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2">
        <v>4680115886247</v>
      </c>
      <c r="E29" s="563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2">
        <v>4680115885905</v>
      </c>
      <c r="E30" s="563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2">
        <v>4607091388244</v>
      </c>
      <c r="E31" s="563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2">
        <v>4607091388503</v>
      </c>
      <c r="E35" s="563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2">
        <v>4607091385670</v>
      </c>
      <c r="E41" s="563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0</v>
      </c>
      <c r="Y41" s="54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2">
        <v>4607091385687</v>
      </c>
      <c r="E42" s="563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2">
        <v>4680115882539</v>
      </c>
      <c r="E43" s="563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0</v>
      </c>
      <c r="Y44" s="549">
        <f>IFERROR(Y41/H41,"0")+IFERROR(Y42/H42,"0")+IFERROR(Y43/H43,"0")</f>
        <v>0</v>
      </c>
      <c r="Z44" s="549">
        <f>IFERROR(IF(Z41="",0,Z41),"0")+IFERROR(IF(Z42="",0,Z42),"0")+IFERROR(IF(Z43="",0,Z43),"0")</f>
        <v>0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0</v>
      </c>
      <c r="Y45" s="549">
        <f>IFERROR(SUM(Y41:Y43),"0")</f>
        <v>0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3"/>
      <c r="AB46" s="543"/>
      <c r="AC46" s="54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2">
        <v>4680115884915</v>
      </c>
      <c r="E47" s="563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2">
        <v>4680115885882</v>
      </c>
      <c r="E52" s="563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2">
        <v>4680115881426</v>
      </c>
      <c r="E53" s="563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2">
        <v>4680115880283</v>
      </c>
      <c r="E54" s="563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2">
        <v>4680115881525</v>
      </c>
      <c r="E55" s="563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2">
        <v>4680115885899</v>
      </c>
      <c r="E56" s="563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2">
        <v>4680115881419</v>
      </c>
      <c r="E57" s="563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0</v>
      </c>
      <c r="Y58" s="549">
        <f>IFERROR(Y52/H52,"0")+IFERROR(Y53/H53,"0")+IFERROR(Y54/H54,"0")+IFERROR(Y55/H55,"0")+IFERROR(Y56/H56,"0")+IFERROR(Y57/H57,"0")</f>
        <v>0</v>
      </c>
      <c r="Z58" s="549">
        <f>IFERROR(IF(Z52="",0,Z52),"0")+IFERROR(IF(Z53="",0,Z53),"0")+IFERROR(IF(Z54="",0,Z54),"0")+IFERROR(IF(Z55="",0,Z55),"0")+IFERROR(IF(Z56="",0,Z56),"0")+IFERROR(IF(Z57="",0,Z57),"0")</f>
        <v>0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0</v>
      </c>
      <c r="Y59" s="549">
        <f>IFERROR(SUM(Y52:Y57),"0")</f>
        <v>0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2">
        <v>4680115881440</v>
      </c>
      <c r="E61" s="563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100</v>
      </c>
      <c r="Y61" s="548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2">
        <v>4680115885950</v>
      </c>
      <c r="E62" s="563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2">
        <v>4680115881433</v>
      </c>
      <c r="E63" s="563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9.2592592592592595</v>
      </c>
      <c r="Y64" s="549">
        <f>IFERROR(Y61/H61,"0")+IFERROR(Y62/H62,"0")+IFERROR(Y63/H63,"0")</f>
        <v>10</v>
      </c>
      <c r="Z64" s="549">
        <f>IFERROR(IF(Z61="",0,Z61),"0")+IFERROR(IF(Z62="",0,Z62),"0")+IFERROR(IF(Z63="",0,Z63),"0")</f>
        <v>0.1898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100</v>
      </c>
      <c r="Y65" s="549">
        <f>IFERROR(SUM(Y61:Y63),"0")</f>
        <v>108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3"/>
      <c r="AB66" s="543"/>
      <c r="AC66" s="543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2">
        <v>4680115885073</v>
      </c>
      <c r="E67" s="563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2">
        <v>4680115885059</v>
      </c>
      <c r="E68" s="563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2">
        <v>4680115885097</v>
      </c>
      <c r="E69" s="563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3"/>
      <c r="AB72" s="543"/>
      <c r="AC72" s="543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2">
        <v>4680115881891</v>
      </c>
      <c r="E73" s="563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2">
        <v>4680115885769</v>
      </c>
      <c r="E74" s="563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2">
        <v>4680115884311</v>
      </c>
      <c r="E75" s="563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2">
        <v>4680115885929</v>
      </c>
      <c r="E76" s="563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2">
        <v>4680115884403</v>
      </c>
      <c r="E77" s="563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2">
        <v>4680115881532</v>
      </c>
      <c r="E81" s="563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2">
        <v>4680115881464</v>
      </c>
      <c r="E82" s="563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2">
        <v>4680115881327</v>
      </c>
      <c r="E87" s="563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2">
        <v>4680115881518</v>
      </c>
      <c r="E88" s="563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2">
        <v>4680115881303</v>
      </c>
      <c r="E89" s="563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0</v>
      </c>
      <c r="Y90" s="549">
        <f>IFERROR(Y87/H87,"0")+IFERROR(Y88/H88,"0")+IFERROR(Y89/H89,"0")</f>
        <v>0</v>
      </c>
      <c r="Z90" s="549">
        <f>IFERROR(IF(Z87="",0,Z87),"0")+IFERROR(IF(Z88="",0,Z88),"0")+IFERROR(IF(Z89="",0,Z89),"0")</f>
        <v>0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0</v>
      </c>
      <c r="Y91" s="549">
        <f>IFERROR(SUM(Y87:Y89),"0")</f>
        <v>0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2">
        <v>4607091386967</v>
      </c>
      <c r="E93" s="563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1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100</v>
      </c>
      <c r="Y93" s="548">
        <f>IFERROR(IF(X93="",0,CEILING((X93/$H93),1)*$H93),"")</f>
        <v>105.3</v>
      </c>
      <c r="Z93" s="36">
        <f>IFERROR(IF(Y93=0,"",ROUNDUP(Y93/H93,0)*0.01898),"")</f>
        <v>0.24674000000000001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106.4074074074074</v>
      </c>
      <c r="BN93" s="64">
        <f>IFERROR(Y93*I93/H93,"0")</f>
        <v>112.047</v>
      </c>
      <c r="BO93" s="64">
        <f>IFERROR(1/J93*(X93/H93),"0")</f>
        <v>0.19290123456790123</v>
      </c>
      <c r="BP93" s="64">
        <f>IFERROR(1/J93*(Y93/H93),"0")</f>
        <v>0.203125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2">
        <v>4680115884953</v>
      </c>
      <c r="E94" s="563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2">
        <v>4607091385731</v>
      </c>
      <c r="E95" s="563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2">
        <v>4680115880894</v>
      </c>
      <c r="E96" s="563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12.345679012345679</v>
      </c>
      <c r="Y97" s="549">
        <f>IFERROR(Y93/H93,"0")+IFERROR(Y94/H94,"0")+IFERROR(Y95/H95,"0")+IFERROR(Y96/H96,"0")</f>
        <v>13</v>
      </c>
      <c r="Z97" s="549">
        <f>IFERROR(IF(Z93="",0,Z93),"0")+IFERROR(IF(Z94="",0,Z94),"0")+IFERROR(IF(Z95="",0,Z95),"0")+IFERROR(IF(Z96="",0,Z96),"0")</f>
        <v>0.24674000000000001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100</v>
      </c>
      <c r="Y98" s="549">
        <f>IFERROR(SUM(Y93:Y96),"0")</f>
        <v>105.3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2">
        <v>4680115882133</v>
      </c>
      <c r="E101" s="563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2">
        <v>4680115880269</v>
      </c>
      <c r="E102" s="563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2">
        <v>4680115880429</v>
      </c>
      <c r="E103" s="563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2">
        <v>4680115881457</v>
      </c>
      <c r="E104" s="563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0</v>
      </c>
      <c r="Y105" s="549">
        <f>IFERROR(Y101/H101,"0")+IFERROR(Y102/H102,"0")+IFERROR(Y103/H103,"0")+IFERROR(Y104/H104,"0")</f>
        <v>0</v>
      </c>
      <c r="Z105" s="549">
        <f>IFERROR(IF(Z101="",0,Z101),"0")+IFERROR(IF(Z102="",0,Z102),"0")+IFERROR(IF(Z103="",0,Z103),"0")+IFERROR(IF(Z104="",0,Z104),"0")</f>
        <v>0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0</v>
      </c>
      <c r="Y106" s="549">
        <f>IFERROR(SUM(Y101:Y104),"0")</f>
        <v>0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2">
        <v>4680115881488</v>
      </c>
      <c r="E108" s="563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2">
        <v>4680115882775</v>
      </c>
      <c r="E109" s="563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2">
        <v>4680115880658</v>
      </c>
      <c r="E110" s="563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2">
        <v>4607091385168</v>
      </c>
      <c r="E114" s="563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100</v>
      </c>
      <c r="Y114" s="548">
        <f>IFERROR(IF(X114="",0,CEILING((X114/$H114),1)*$H114),"")</f>
        <v>105.3</v>
      </c>
      <c r="Z114" s="36">
        <f>IFERROR(IF(Y114=0,"",ROUNDUP(Y114/H114,0)*0.01898),"")</f>
        <v>0.24674000000000001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106.33333333333333</v>
      </c>
      <c r="BN114" s="64">
        <f>IFERROR(Y114*I114/H114,"0")</f>
        <v>111.96900000000001</v>
      </c>
      <c r="BO114" s="64">
        <f>IFERROR(1/J114*(X114/H114),"0")</f>
        <v>0.19290123456790123</v>
      </c>
      <c r="BP114" s="64">
        <f>IFERROR(1/J114*(Y114/H114),"0")</f>
        <v>0.203125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2">
        <v>4607091383256</v>
      </c>
      <c r="E115" s="563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2">
        <v>4607091385748</v>
      </c>
      <c r="E116" s="563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2">
        <v>4680115884533</v>
      </c>
      <c r="E117" s="563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12.345679012345679</v>
      </c>
      <c r="Y118" s="549">
        <f>IFERROR(Y114/H114,"0")+IFERROR(Y115/H115,"0")+IFERROR(Y116/H116,"0")+IFERROR(Y117/H117,"0")</f>
        <v>13</v>
      </c>
      <c r="Z118" s="549">
        <f>IFERROR(IF(Z114="",0,Z114),"0")+IFERROR(IF(Z115="",0,Z115),"0")+IFERROR(IF(Z116="",0,Z116),"0")+IFERROR(IF(Z117="",0,Z117),"0")</f>
        <v>0.24674000000000001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100</v>
      </c>
      <c r="Y119" s="549">
        <f>IFERROR(SUM(Y114:Y117),"0")</f>
        <v>105.3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3"/>
      <c r="AB120" s="543"/>
      <c r="AC120" s="543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2">
        <v>4680115882652</v>
      </c>
      <c r="E121" s="563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2">
        <v>4680115880238</v>
      </c>
      <c r="E122" s="563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3"/>
      <c r="AB126" s="543"/>
      <c r="AC126" s="543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2">
        <v>4680115882577</v>
      </c>
      <c r="E127" s="563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2">
        <v>4680115882577</v>
      </c>
      <c r="E128" s="563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3"/>
      <c r="AB131" s="543"/>
      <c r="AC131" s="543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2">
        <v>4680115883444</v>
      </c>
      <c r="E132" s="563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2">
        <v>4680115883444</v>
      </c>
      <c r="E133" s="563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3"/>
      <c r="AB136" s="543"/>
      <c r="AC136" s="543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2">
        <v>4680115882584</v>
      </c>
      <c r="E137" s="563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2">
        <v>4680115882584</v>
      </c>
      <c r="E138" s="563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3"/>
      <c r="AB142" s="543"/>
      <c r="AC142" s="543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2">
        <v>4607091384604</v>
      </c>
      <c r="E143" s="563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2">
        <v>4680115886810</v>
      </c>
      <c r="E144" s="563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5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3"/>
      <c r="AB147" s="543"/>
      <c r="AC147" s="543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2">
        <v>4607091387667</v>
      </c>
      <c r="E148" s="563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2">
        <v>4607091387636</v>
      </c>
      <c r="E149" s="563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2">
        <v>4607091382426</v>
      </c>
      <c r="E150" s="563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2">
        <v>4680115886223</v>
      </c>
      <c r="E156" s="563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2">
        <v>4680115880993</v>
      </c>
      <c r="E160" s="563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2">
        <v>4680115881761</v>
      </c>
      <c r="E161" s="563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2">
        <v>4680115881563</v>
      </c>
      <c r="E162" s="563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2">
        <v>4680115880986</v>
      </c>
      <c r="E163" s="563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2">
        <v>4680115881785</v>
      </c>
      <c r="E164" s="563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2">
        <v>4680115886537</v>
      </c>
      <c r="E165" s="563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2">
        <v>4680115881679</v>
      </c>
      <c r="E166" s="563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0</v>
      </c>
      <c r="Y166" s="548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2">
        <v>4680115880191</v>
      </c>
      <c r="E167" s="563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2">
        <v>4680115883963</v>
      </c>
      <c r="E168" s="563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0</v>
      </c>
      <c r="Y169" s="549">
        <f>IFERROR(Y160/H160,"0")+IFERROR(Y161/H161,"0")+IFERROR(Y162/H162,"0")+IFERROR(Y163/H163,"0")+IFERROR(Y164/H164,"0")+IFERROR(Y165/H165,"0")+IFERROR(Y166/H166,"0")+IFERROR(Y167/H167,"0")+IFERROR(Y168/H168,"0")</f>
        <v>0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0</v>
      </c>
      <c r="Y170" s="549">
        <f>IFERROR(SUM(Y160:Y168),"0")</f>
        <v>0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3"/>
      <c r="AB171" s="543"/>
      <c r="AC171" s="543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2">
        <v>4680115886780</v>
      </c>
      <c r="E172" s="563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2">
        <v>4680115886742</v>
      </c>
      <c r="E173" s="563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2">
        <v>4680115886766</v>
      </c>
      <c r="E174" s="563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2">
        <v>4680115886797</v>
      </c>
      <c r="E178" s="563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3"/>
      <c r="AB182" s="543"/>
      <c r="AC182" s="543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2">
        <v>4680115881402</v>
      </c>
      <c r="E183" s="563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2">
        <v>4680115881396</v>
      </c>
      <c r="E184" s="563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3"/>
      <c r="AB187" s="543"/>
      <c r="AC187" s="543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2">
        <v>4680115882935</v>
      </c>
      <c r="E188" s="563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2">
        <v>4680115880764</v>
      </c>
      <c r="E189" s="563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2">
        <v>4680115882683</v>
      </c>
      <c r="E193" s="563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300</v>
      </c>
      <c r="Y193" s="548">
        <f t="shared" ref="Y193:Y200" si="16">IFERROR(IF(X193="",0,CEILING((X193/$H193),1)*$H193),"")</f>
        <v>302.40000000000003</v>
      </c>
      <c r="Z193" s="36">
        <f>IFERROR(IF(Y193=0,"",ROUNDUP(Y193/H193,0)*0.00902),"")</f>
        <v>0.50512000000000001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311.66666666666663</v>
      </c>
      <c r="BN193" s="64">
        <f t="shared" ref="BN193:BN200" si="18">IFERROR(Y193*I193/H193,"0")</f>
        <v>314.16000000000003</v>
      </c>
      <c r="BO193" s="64">
        <f t="shared" ref="BO193:BO200" si="19">IFERROR(1/J193*(X193/H193),"0")</f>
        <v>0.42087542087542085</v>
      </c>
      <c r="BP193" s="64">
        <f t="shared" ref="BP193:BP200" si="20">IFERROR(1/J193*(Y193/H193),"0")</f>
        <v>0.42424242424242425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2">
        <v>4680115882690</v>
      </c>
      <c r="E194" s="563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0</v>
      </c>
      <c r="Y194" s="548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2">
        <v>4680115882669</v>
      </c>
      <c r="E195" s="563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2">
        <v>4680115882676</v>
      </c>
      <c r="E196" s="563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0</v>
      </c>
      <c r="Y196" s="548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2">
        <v>4680115884014</v>
      </c>
      <c r="E197" s="563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2">
        <v>4680115884007</v>
      </c>
      <c r="E198" s="563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2">
        <v>4680115884038</v>
      </c>
      <c r="E199" s="563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2">
        <v>4680115884021</v>
      </c>
      <c r="E200" s="563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55.55555555555555</v>
      </c>
      <c r="Y201" s="549">
        <f>IFERROR(Y193/H193,"0")+IFERROR(Y194/H194,"0")+IFERROR(Y195/H195,"0")+IFERROR(Y196/H196,"0")+IFERROR(Y197/H197,"0")+IFERROR(Y198/H198,"0")+IFERROR(Y199/H199,"0")+IFERROR(Y200/H200,"0")</f>
        <v>56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0.50512000000000001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300</v>
      </c>
      <c r="Y202" s="549">
        <f>IFERROR(SUM(Y193:Y200),"0")</f>
        <v>302.40000000000003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2">
        <v>4680115881594</v>
      </c>
      <c r="E204" s="563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2">
        <v>4680115881617</v>
      </c>
      <c r="E205" s="563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2">
        <v>4680115880573</v>
      </c>
      <c r="E206" s="563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2">
        <v>4680115882195</v>
      </c>
      <c r="E207" s="563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0</v>
      </c>
      <c r="Y207" s="548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2">
        <v>4680115882607</v>
      </c>
      <c r="E208" s="563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2">
        <v>4680115880092</v>
      </c>
      <c r="E209" s="563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0</v>
      </c>
      <c r="Y209" s="548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2">
        <v>4680115880221</v>
      </c>
      <c r="E210" s="563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2">
        <v>4680115880504</v>
      </c>
      <c r="E211" s="563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0</v>
      </c>
      <c r="Y211" s="548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2">
        <v>4680115882164</v>
      </c>
      <c r="E212" s="563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0</v>
      </c>
      <c r="Y212" s="548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0</v>
      </c>
      <c r="Y213" s="549">
        <f>IFERROR(Y204/H204,"0")+IFERROR(Y205/H205,"0")+IFERROR(Y206/H206,"0")+IFERROR(Y207/H207,"0")+IFERROR(Y208/H208,"0")+IFERROR(Y209/H209,"0")+IFERROR(Y210/H210,"0")+IFERROR(Y211/H211,"0")+IFERROR(Y212/H212,"0")</f>
        <v>0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0</v>
      </c>
      <c r="Y214" s="549">
        <f>IFERROR(SUM(Y204:Y212),"0")</f>
        <v>0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2">
        <v>4680115880818</v>
      </c>
      <c r="E216" s="563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2">
        <v>4680115880801</v>
      </c>
      <c r="E217" s="563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2">
        <v>4680115884137</v>
      </c>
      <c r="E222" s="563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2">
        <v>4680115884236</v>
      </c>
      <c r="E223" s="563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2">
        <v>4680115884175</v>
      </c>
      <c r="E224" s="563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2">
        <v>4680115884144</v>
      </c>
      <c r="E225" s="563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2">
        <v>4680115884144</v>
      </c>
      <c r="E226" s="563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2">
        <v>4680115886551</v>
      </c>
      <c r="E227" s="563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2">
        <v>4680115884182</v>
      </c>
      <c r="E228" s="563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2">
        <v>4680115884205</v>
      </c>
      <c r="E229" s="563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2">
        <v>4680115884205</v>
      </c>
      <c r="E230" s="563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3"/>
      <c r="AB233" s="543"/>
      <c r="AC233" s="543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2">
        <v>4680115885981</v>
      </c>
      <c r="E234" s="563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2">
        <v>4680115886803</v>
      </c>
      <c r="E238" s="563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0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3"/>
      <c r="AB241" s="543"/>
      <c r="AC241" s="543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2">
        <v>4680115886704</v>
      </c>
      <c r="E242" s="563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2">
        <v>4680115886681</v>
      </c>
      <c r="E243" s="563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2">
        <v>4680115886735</v>
      </c>
      <c r="E244" s="563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2">
        <v>4680115886728</v>
      </c>
      <c r="E245" s="563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2">
        <v>4680115886711</v>
      </c>
      <c r="E246" s="563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3"/>
      <c r="AB250" s="543"/>
      <c r="AC250" s="54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2">
        <v>4680115885837</v>
      </c>
      <c r="E251" s="563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2">
        <v>4680115885851</v>
      </c>
      <c r="E252" s="563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2">
        <v>4680115885806</v>
      </c>
      <c r="E253" s="563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2">
        <v>4680115885844</v>
      </c>
      <c r="E254" s="563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2">
        <v>4680115885820</v>
      </c>
      <c r="E255" s="563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3"/>
      <c r="AB259" s="543"/>
      <c r="AC259" s="54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2">
        <v>4607091383423</v>
      </c>
      <c r="E260" s="563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2">
        <v>4680115886957</v>
      </c>
      <c r="E261" s="563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2">
        <v>4680115885660</v>
      </c>
      <c r="E262" s="563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2">
        <v>4680115886773</v>
      </c>
      <c r="E263" s="563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3"/>
      <c r="AB267" s="543"/>
      <c r="AC267" s="54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2">
        <v>4680115886186</v>
      </c>
      <c r="E268" s="563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2">
        <v>4680115881228</v>
      </c>
      <c r="E269" s="563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60</v>
      </c>
      <c r="Y269" s="548">
        <f>IFERROR(IF(X269="",0,CEILING((X269/$H269),1)*$H269),"")</f>
        <v>60</v>
      </c>
      <c r="Z269" s="36">
        <f>IFERROR(IF(Y269=0,"",ROUNDUP(Y269/H269,0)*0.00651),"")</f>
        <v>0.16275000000000001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66.300000000000011</v>
      </c>
      <c r="BN269" s="64">
        <f>IFERROR(Y269*I269/H269,"0")</f>
        <v>66.300000000000011</v>
      </c>
      <c r="BO269" s="64">
        <f>IFERROR(1/J269*(X269/H269),"0")</f>
        <v>0.13736263736263737</v>
      </c>
      <c r="BP269" s="64">
        <f>IFERROR(1/J269*(Y269/H269),"0")</f>
        <v>0.13736263736263737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2">
        <v>4680115881211</v>
      </c>
      <c r="E270" s="563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80</v>
      </c>
      <c r="Y270" s="548">
        <f>IFERROR(IF(X270="",0,CEILING((X270/$H270),1)*$H270),"")</f>
        <v>81.599999999999994</v>
      </c>
      <c r="Z270" s="36">
        <f>IFERROR(IF(Y270=0,"",ROUNDUP(Y270/H270,0)*0.00651),"")</f>
        <v>0.22134000000000001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86</v>
      </c>
      <c r="BN270" s="64">
        <f>IFERROR(Y270*I270/H270,"0")</f>
        <v>87.72</v>
      </c>
      <c r="BO270" s="64">
        <f>IFERROR(1/J270*(X270/H270),"0")</f>
        <v>0.18315018315018317</v>
      </c>
      <c r="BP270" s="64">
        <f>IFERROR(1/J270*(Y270/H270),"0")</f>
        <v>0.18681318681318682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58.333333333333336</v>
      </c>
      <c r="Y271" s="549">
        <f>IFERROR(Y268/H268,"0")+IFERROR(Y269/H269,"0")+IFERROR(Y270/H270,"0")</f>
        <v>59</v>
      </c>
      <c r="Z271" s="549">
        <f>IFERROR(IF(Z268="",0,Z268),"0")+IFERROR(IF(Z269="",0,Z269),"0")+IFERROR(IF(Z270="",0,Z270),"0")</f>
        <v>0.38409000000000004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140</v>
      </c>
      <c r="Y272" s="549">
        <f>IFERROR(SUM(Y268:Y270),"0")</f>
        <v>141.6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3"/>
      <c r="AB274" s="543"/>
      <c r="AC274" s="54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2">
        <v>4680115880344</v>
      </c>
      <c r="E275" s="563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3"/>
      <c r="AB278" s="543"/>
      <c r="AC278" s="54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2">
        <v>4680115884618</v>
      </c>
      <c r="E279" s="563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3"/>
      <c r="AB283" s="543"/>
      <c r="AC283" s="54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2">
        <v>4680115883703</v>
      </c>
      <c r="E284" s="563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3"/>
      <c r="AB288" s="543"/>
      <c r="AC288" s="54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2">
        <v>4680115885615</v>
      </c>
      <c r="E289" s="563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2">
        <v>4680115885646</v>
      </c>
      <c r="E290" s="563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2">
        <v>4680115885554</v>
      </c>
      <c r="E291" s="563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2">
        <v>4680115885622</v>
      </c>
      <c r="E292" s="563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2">
        <v>4680115885608</v>
      </c>
      <c r="E293" s="563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2">
        <v>4607091387193</v>
      </c>
      <c r="E297" s="563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2">
        <v>4607091387230</v>
      </c>
      <c r="E298" s="563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2">
        <v>4607091387292</v>
      </c>
      <c r="E299" s="563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2">
        <v>4607091387285</v>
      </c>
      <c r="E300" s="563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2">
        <v>4607091389845</v>
      </c>
      <c r="E301" s="563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2">
        <v>4680115882881</v>
      </c>
      <c r="E302" s="563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2">
        <v>4607091383836</v>
      </c>
      <c r="E303" s="563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2">
        <v>4607091387766</v>
      </c>
      <c r="E307" s="563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2">
        <v>4607091387957</v>
      </c>
      <c r="E308" s="563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2">
        <v>4607091387964</v>
      </c>
      <c r="E309" s="563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2">
        <v>4680115884588</v>
      </c>
      <c r="E310" s="563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2">
        <v>4607091387513</v>
      </c>
      <c r="E311" s="563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2">
        <v>4607091380880</v>
      </c>
      <c r="E315" s="563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2">
        <v>4607091384482</v>
      </c>
      <c r="E316" s="563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2">
        <v>4607091380897</v>
      </c>
      <c r="E317" s="563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2">
        <v>4607091388381</v>
      </c>
      <c r="E321" s="563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2">
        <v>4607091388374</v>
      </c>
      <c r="E322" s="563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2">
        <v>4607091383102</v>
      </c>
      <c r="E323" s="563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2">
        <v>4607091388404</v>
      </c>
      <c r="E324" s="563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2">
        <v>4680115881808</v>
      </c>
      <c r="E328" s="563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2">
        <v>4680115881822</v>
      </c>
      <c r="E329" s="563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2">
        <v>4680115880016</v>
      </c>
      <c r="E330" s="563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2">
        <v>4607091387919</v>
      </c>
      <c r="E335" s="563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2">
        <v>4680115883604</v>
      </c>
      <c r="E336" s="563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2">
        <v>4680115883567</v>
      </c>
      <c r="E337" s="563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2">
        <v>4680115884847</v>
      </c>
      <c r="E343" s="563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0</v>
      </c>
      <c r="Y343" s="548">
        <f t="shared" ref="Y343:Y349" si="38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0</v>
      </c>
      <c r="BN343" s="64">
        <f t="shared" ref="BN343:BN349" si="40">IFERROR(Y343*I343/H343,"0")</f>
        <v>0</v>
      </c>
      <c r="BO343" s="64">
        <f t="shared" ref="BO343:BO349" si="41">IFERROR(1/J343*(X343/H343),"0")</f>
        <v>0</v>
      </c>
      <c r="BP343" s="64">
        <f t="shared" ref="BP343:BP349" si="42">IFERROR(1/J343*(Y343/H343),"0")</f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2">
        <v>4680115884854</v>
      </c>
      <c r="E344" s="563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300</v>
      </c>
      <c r="Y344" s="548">
        <f t="shared" si="38"/>
        <v>300</v>
      </c>
      <c r="Z344" s="36">
        <f>IFERROR(IF(Y344=0,"",ROUNDUP(Y344/H344,0)*0.02175),"")</f>
        <v>0.43499999999999994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309.60000000000002</v>
      </c>
      <c r="BN344" s="64">
        <f t="shared" si="40"/>
        <v>309.60000000000002</v>
      </c>
      <c r="BO344" s="64">
        <f t="shared" si="41"/>
        <v>0.41666666666666663</v>
      </c>
      <c r="BP344" s="64">
        <f t="shared" si="42"/>
        <v>0.41666666666666663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2">
        <v>4607091383997</v>
      </c>
      <c r="E345" s="563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2">
        <v>4680115884830</v>
      </c>
      <c r="E346" s="563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700</v>
      </c>
      <c r="Y346" s="548">
        <f t="shared" si="38"/>
        <v>705</v>
      </c>
      <c r="Z346" s="36">
        <f>IFERROR(IF(Y346=0,"",ROUNDUP(Y346/H346,0)*0.02175),"")</f>
        <v>1.0222499999999999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722.4</v>
      </c>
      <c r="BN346" s="64">
        <f t="shared" si="40"/>
        <v>727.56</v>
      </c>
      <c r="BO346" s="64">
        <f t="shared" si="41"/>
        <v>0.9722222222222221</v>
      </c>
      <c r="BP346" s="64">
        <f t="shared" si="42"/>
        <v>0.97916666666666663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2">
        <v>4680115882638</v>
      </c>
      <c r="E347" s="563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2">
        <v>4680115884922</v>
      </c>
      <c r="E348" s="563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2">
        <v>4680115884861</v>
      </c>
      <c r="E349" s="563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66.666666666666657</v>
      </c>
      <c r="Y350" s="549">
        <f>IFERROR(Y343/H343,"0")+IFERROR(Y344/H344,"0")+IFERROR(Y345/H345,"0")+IFERROR(Y346/H346,"0")+IFERROR(Y347/H347,"0")+IFERROR(Y348/H348,"0")+IFERROR(Y349/H349,"0")</f>
        <v>67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1.4572499999999997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1000</v>
      </c>
      <c r="Y351" s="549">
        <f>IFERROR(SUM(Y343:Y349),"0")</f>
        <v>1005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2">
        <v>4607091383980</v>
      </c>
      <c r="E353" s="563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410</v>
      </c>
      <c r="Y353" s="548">
        <f>IFERROR(IF(X353="",0,CEILING((X353/$H353),1)*$H353),"")</f>
        <v>420</v>
      </c>
      <c r="Z353" s="36">
        <f>IFERROR(IF(Y353=0,"",ROUNDUP(Y353/H353,0)*0.02175),"")</f>
        <v>0.60899999999999999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423.12</v>
      </c>
      <c r="BN353" s="64">
        <f>IFERROR(Y353*I353/H353,"0")</f>
        <v>433.44</v>
      </c>
      <c r="BO353" s="64">
        <f>IFERROR(1/J353*(X353/H353),"0")</f>
        <v>0.56944444444444442</v>
      </c>
      <c r="BP353" s="64">
        <f>IFERROR(1/J353*(Y353/H353),"0")</f>
        <v>0.58333333333333326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2">
        <v>4607091384178</v>
      </c>
      <c r="E354" s="563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27.333333333333332</v>
      </c>
      <c r="Y355" s="549">
        <f>IFERROR(Y353/H353,"0")+IFERROR(Y354/H354,"0")</f>
        <v>28</v>
      </c>
      <c r="Z355" s="549">
        <f>IFERROR(IF(Z353="",0,Z353),"0")+IFERROR(IF(Z354="",0,Z354),"0")</f>
        <v>0.60899999999999999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410</v>
      </c>
      <c r="Y356" s="549">
        <f>IFERROR(SUM(Y353:Y354),"0")</f>
        <v>420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3"/>
      <c r="AB357" s="543"/>
      <c r="AC357" s="543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2">
        <v>4607091383928</v>
      </c>
      <c r="E358" s="563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2">
        <v>4607091384260</v>
      </c>
      <c r="E359" s="563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2">
        <v>4607091384673</v>
      </c>
      <c r="E363" s="563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2">
        <v>4680115881907</v>
      </c>
      <c r="E368" s="563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2">
        <v>4680115884885</v>
      </c>
      <c r="E369" s="563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50</v>
      </c>
      <c r="Y369" s="548">
        <f>IFERROR(IF(X369="",0,CEILING((X369/$H369),1)*$H369),"")</f>
        <v>60</v>
      </c>
      <c r="Z369" s="36">
        <f>IFERROR(IF(Y369=0,"",ROUNDUP(Y369/H369,0)*0.01898),"")</f>
        <v>9.4899999999999998E-2</v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51.8125</v>
      </c>
      <c r="BN369" s="64">
        <f>IFERROR(Y369*I369/H369,"0")</f>
        <v>62.175000000000004</v>
      </c>
      <c r="BO369" s="64">
        <f>IFERROR(1/J369*(X369/H369),"0")</f>
        <v>6.5104166666666671E-2</v>
      </c>
      <c r="BP369" s="64">
        <f>IFERROR(1/J369*(Y369/H369),"0")</f>
        <v>7.8125E-2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2">
        <v>4680115884908</v>
      </c>
      <c r="E370" s="563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4.166666666666667</v>
      </c>
      <c r="Y371" s="549">
        <f>IFERROR(Y368/H368,"0")+IFERROR(Y369/H369,"0")+IFERROR(Y370/H370,"0")</f>
        <v>5</v>
      </c>
      <c r="Z371" s="549">
        <f>IFERROR(IF(Z368="",0,Z368),"0")+IFERROR(IF(Z369="",0,Z369),"0")+IFERROR(IF(Z370="",0,Z370),"0")</f>
        <v>9.4899999999999998E-2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50</v>
      </c>
      <c r="Y372" s="549">
        <f>IFERROR(SUM(Y368:Y370),"0")</f>
        <v>60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2">
        <v>4607091384802</v>
      </c>
      <c r="E374" s="563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2">
        <v>4607091384246</v>
      </c>
      <c r="E378" s="563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500</v>
      </c>
      <c r="Y378" s="548">
        <f>IFERROR(IF(X378="",0,CEILING((X378/$H378),1)*$H378),"")</f>
        <v>504</v>
      </c>
      <c r="Z378" s="36">
        <f>IFERROR(IF(Y378=0,"",ROUNDUP(Y378/H378,0)*0.01898),"")</f>
        <v>1.06288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528.83333333333337</v>
      </c>
      <c r="BN378" s="64">
        <f>IFERROR(Y378*I378/H378,"0")</f>
        <v>533.06399999999996</v>
      </c>
      <c r="BO378" s="64">
        <f>IFERROR(1/J378*(X378/H378),"0")</f>
        <v>0.86805555555555558</v>
      </c>
      <c r="BP378" s="64">
        <f>IFERROR(1/J378*(Y378/H378),"0")</f>
        <v>0.875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2">
        <v>4607091384253</v>
      </c>
      <c r="E379" s="563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55.555555555555557</v>
      </c>
      <c r="Y380" s="549">
        <f>IFERROR(Y378/H378,"0")+IFERROR(Y379/H379,"0")</f>
        <v>56</v>
      </c>
      <c r="Z380" s="549">
        <f>IFERROR(IF(Z378="",0,Z378),"0")+IFERROR(IF(Z379="",0,Z379),"0")</f>
        <v>1.06288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500</v>
      </c>
      <c r="Y381" s="549">
        <f>IFERROR(SUM(Y378:Y379),"0")</f>
        <v>504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3"/>
      <c r="AB382" s="543"/>
      <c r="AC382" s="543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2">
        <v>4607091389357</v>
      </c>
      <c r="E383" s="563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2">
        <v>4680115886100</v>
      </c>
      <c r="E389" s="563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2">
        <v>4680115886117</v>
      </c>
      <c r="E390" s="563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2">
        <v>4680115886117</v>
      </c>
      <c r="E391" s="563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2">
        <v>4680115886124</v>
      </c>
      <c r="E392" s="563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2">
        <v>4680115883147</v>
      </c>
      <c r="E393" s="563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2">
        <v>4607091384338</v>
      </c>
      <c r="E394" s="563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2">
        <v>4607091389524</v>
      </c>
      <c r="E395" s="563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2">
        <v>4680115883161</v>
      </c>
      <c r="E396" s="563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2">
        <v>4607091389531</v>
      </c>
      <c r="E397" s="563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2">
        <v>4607091384345</v>
      </c>
      <c r="E398" s="563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3"/>
      <c r="AB401" s="543"/>
      <c r="AC401" s="543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2">
        <v>4607091384352</v>
      </c>
      <c r="E402" s="563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2">
        <v>4607091389654</v>
      </c>
      <c r="E403" s="563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3"/>
      <c r="AB407" s="543"/>
      <c r="AC407" s="543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2">
        <v>4680115885240</v>
      </c>
      <c r="E408" s="563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2">
        <v>4680115886094</v>
      </c>
      <c r="E412" s="563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2">
        <v>4607091389425</v>
      </c>
      <c r="E413" s="563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2">
        <v>4680115880771</v>
      </c>
      <c r="E414" s="563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2">
        <v>4607091389500</v>
      </c>
      <c r="E415" s="563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3"/>
      <c r="AB419" s="543"/>
      <c r="AC419" s="543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2">
        <v>4680115885110</v>
      </c>
      <c r="E420" s="563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3"/>
      <c r="AB424" s="543"/>
      <c r="AC424" s="543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2">
        <v>4680115885103</v>
      </c>
      <c r="E425" s="563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2">
        <v>4607091389067</v>
      </c>
      <c r="E431" s="563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2">
        <v>4680115885271</v>
      </c>
      <c r="E432" s="563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2">
        <v>4680115885226</v>
      </c>
      <c r="E433" s="563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500</v>
      </c>
      <c r="Y433" s="548">
        <f t="shared" si="49"/>
        <v>501.6</v>
      </c>
      <c r="Z433" s="36">
        <f t="shared" si="50"/>
        <v>1.1362000000000001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534.09090909090912</v>
      </c>
      <c r="BN433" s="64">
        <f t="shared" si="52"/>
        <v>535.79999999999995</v>
      </c>
      <c r="BO433" s="64">
        <f t="shared" si="53"/>
        <v>0.91054778554778548</v>
      </c>
      <c r="BP433" s="64">
        <f t="shared" si="54"/>
        <v>0.91346153846153855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2">
        <v>4607091383522</v>
      </c>
      <c r="E434" s="563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8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2">
        <v>4680115884502</v>
      </c>
      <c r="E435" s="563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2">
        <v>4607091389104</v>
      </c>
      <c r="E436" s="563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800</v>
      </c>
      <c r="Y436" s="548">
        <f t="shared" si="49"/>
        <v>802.56000000000006</v>
      </c>
      <c r="Z436" s="36">
        <f t="shared" si="50"/>
        <v>1.81792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854.5454545454545</v>
      </c>
      <c r="BN436" s="64">
        <f t="shared" si="52"/>
        <v>857.28</v>
      </c>
      <c r="BO436" s="64">
        <f t="shared" si="53"/>
        <v>1.4568764568764567</v>
      </c>
      <c r="BP436" s="64">
        <f t="shared" si="54"/>
        <v>1.4615384615384617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2">
        <v>4680115886391</v>
      </c>
      <c r="E437" s="563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2">
        <v>4680115880603</v>
      </c>
      <c r="E438" s="563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2">
        <v>4607091389999</v>
      </c>
      <c r="E439" s="563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2">
        <v>4680115882782</v>
      </c>
      <c r="E440" s="563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2">
        <v>4680115885479</v>
      </c>
      <c r="E441" s="563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2">
        <v>4607091389982</v>
      </c>
      <c r="E442" s="563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246.21212121212119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247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2.9541200000000001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1300</v>
      </c>
      <c r="Y444" s="549">
        <f>IFERROR(SUM(Y431:Y442),"0")</f>
        <v>1304.1600000000001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2">
        <v>4607091388930</v>
      </c>
      <c r="E446" s="563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400</v>
      </c>
      <c r="Y446" s="548">
        <f>IFERROR(IF(X446="",0,CEILING((X446/$H446),1)*$H446),"")</f>
        <v>401.28000000000003</v>
      </c>
      <c r="Z446" s="36">
        <f>IFERROR(IF(Y446=0,"",ROUNDUP(Y446/H446,0)*0.01196),"")</f>
        <v>0.90895999999999999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427.27272727272725</v>
      </c>
      <c r="BN446" s="64">
        <f>IFERROR(Y446*I446/H446,"0")</f>
        <v>428.64</v>
      </c>
      <c r="BO446" s="64">
        <f>IFERROR(1/J446*(X446/H446),"0")</f>
        <v>0.72843822843822836</v>
      </c>
      <c r="BP446" s="64">
        <f>IFERROR(1/J446*(Y446/H446),"0")</f>
        <v>0.73076923076923084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2">
        <v>4680115886407</v>
      </c>
      <c r="E447" s="563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2">
        <v>4680115880054</v>
      </c>
      <c r="E448" s="563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75.757575757575751</v>
      </c>
      <c r="Y449" s="549">
        <f>IFERROR(Y446/H446,"0")+IFERROR(Y447/H447,"0")+IFERROR(Y448/H448,"0")</f>
        <v>76</v>
      </c>
      <c r="Z449" s="549">
        <f>IFERROR(IF(Z446="",0,Z446),"0")+IFERROR(IF(Z447="",0,Z447),"0")+IFERROR(IF(Z448="",0,Z448),"0")</f>
        <v>0.90895999999999999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400</v>
      </c>
      <c r="Y450" s="549">
        <f>IFERROR(SUM(Y446:Y448),"0")</f>
        <v>401.28000000000003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2">
        <v>4680115883116</v>
      </c>
      <c r="E452" s="563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0</v>
      </c>
      <c r="Y452" s="548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2">
        <v>4680115883093</v>
      </c>
      <c r="E453" s="563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2">
        <v>4680115883109</v>
      </c>
      <c r="E454" s="563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500</v>
      </c>
      <c r="Y454" s="548">
        <f t="shared" si="55"/>
        <v>501.6</v>
      </c>
      <c r="Z454" s="36">
        <f>IFERROR(IF(Y454=0,"",ROUNDUP(Y454/H454,0)*0.01196),"")</f>
        <v>1.1362000000000001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534.09090909090912</v>
      </c>
      <c r="BN454" s="64">
        <f t="shared" si="57"/>
        <v>535.79999999999995</v>
      </c>
      <c r="BO454" s="64">
        <f t="shared" si="58"/>
        <v>0.91054778554778548</v>
      </c>
      <c r="BP454" s="64">
        <f t="shared" si="59"/>
        <v>0.91346153846153855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2">
        <v>4680115882072</v>
      </c>
      <c r="E455" s="563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2">
        <v>4680115882102</v>
      </c>
      <c r="E456" s="563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2">
        <v>4680115882096</v>
      </c>
      <c r="E457" s="563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94.696969696969688</v>
      </c>
      <c r="Y458" s="549">
        <f>IFERROR(Y452/H452,"0")+IFERROR(Y453/H453,"0")+IFERROR(Y454/H454,"0")+IFERROR(Y455/H455,"0")+IFERROR(Y456/H456,"0")+IFERROR(Y457/H457,"0")</f>
        <v>95</v>
      </c>
      <c r="Z458" s="549">
        <f>IFERROR(IF(Z452="",0,Z452),"0")+IFERROR(IF(Z453="",0,Z453),"0")+IFERROR(IF(Z454="",0,Z454),"0")+IFERROR(IF(Z455="",0,Z455),"0")+IFERROR(IF(Z456="",0,Z456),"0")+IFERROR(IF(Z457="",0,Z457),"0")</f>
        <v>1.1362000000000001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500</v>
      </c>
      <c r="Y459" s="549">
        <f>IFERROR(SUM(Y452:Y457),"0")</f>
        <v>501.6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3"/>
      <c r="AB460" s="543"/>
      <c r="AC460" s="543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2">
        <v>4607091383409</v>
      </c>
      <c r="E461" s="563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2">
        <v>4607091383416</v>
      </c>
      <c r="E462" s="563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2">
        <v>4680115883536</v>
      </c>
      <c r="E463" s="563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3"/>
      <c r="AB468" s="543"/>
      <c r="AC468" s="543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2">
        <v>4640242181011</v>
      </c>
      <c r="E469" s="563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2">
        <v>4640242180441</v>
      </c>
      <c r="E470" s="563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2">
        <v>4640242180564</v>
      </c>
      <c r="E471" s="563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2">
        <v>4640242181189</v>
      </c>
      <c r="E472" s="563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3"/>
      <c r="AB475" s="543"/>
      <c r="AC475" s="543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2">
        <v>4640242180519</v>
      </c>
      <c r="E476" s="563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2">
        <v>4640242180526</v>
      </c>
      <c r="E477" s="563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2">
        <v>4640242181363</v>
      </c>
      <c r="E478" s="563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3"/>
      <c r="AB481" s="543"/>
      <c r="AC481" s="543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2">
        <v>4640242180816</v>
      </c>
      <c r="E482" s="563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2">
        <v>4640242180595</v>
      </c>
      <c r="E483" s="563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2">
        <v>4640242180533</v>
      </c>
      <c r="E487" s="563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3"/>
      <c r="AB490" s="543"/>
      <c r="AC490" s="543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2">
        <v>4640242180120</v>
      </c>
      <c r="E491" s="563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2">
        <v>4640242180137</v>
      </c>
      <c r="E492" s="563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3"/>
      <c r="AB496" s="543"/>
      <c r="AC496" s="543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2">
        <v>4640242180090</v>
      </c>
      <c r="E497" s="563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4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4900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4958.6400000000003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5166.5010185185183</v>
      </c>
      <c r="Y501" s="549">
        <f>IFERROR(SUM(BN22:BN497),"0")</f>
        <v>5227.9050000000007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9</v>
      </c>
      <c r="Y502" s="38">
        <f>ROUNDUP(SUM(BP22:BP497),0)</f>
        <v>9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5391.5010185185183</v>
      </c>
      <c r="Y503" s="549">
        <f>GrossWeightTotalR+PalletQtyTotalR*25</f>
        <v>5452.9050000000007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718.22839506172841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725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9.7958000000000016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44" t="s">
        <v>651</v>
      </c>
      <c r="AA507" s="572" t="s">
        <v>715</v>
      </c>
      <c r="AB507" s="634"/>
      <c r="AC507" s="52"/>
      <c r="AF507" s="545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5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5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5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0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108</v>
      </c>
      <c r="E510" s="46">
        <f>IFERROR(Y87*1,"0")+IFERROR(Y88*1,"0")+IFERROR(Y89*1,"0")+IFERROR(Y93*1,"0")+IFERROR(Y94*1,"0")+IFERROR(Y95*1,"0")+IFERROR(Y96*1,"0")</f>
        <v>105.3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105.3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302.40000000000003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141.6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1425</v>
      </c>
      <c r="U510" s="46">
        <f>IFERROR(Y368*1,"0")+IFERROR(Y369*1,"0")+IFERROR(Y370*1,"0")+IFERROR(Y374*1,"0")+IFERROR(Y378*1,"0")+IFERROR(Y379*1,"0")+IFERROR(Y383*1,"0")</f>
        <v>564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2207.04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A481:Z481"/>
    <mergeCell ref="D471:E471"/>
    <mergeCell ref="A151:O152"/>
    <mergeCell ref="D17:E18"/>
    <mergeCell ref="A131:Z131"/>
    <mergeCell ref="A449:O450"/>
    <mergeCell ref="X17:X18"/>
    <mergeCell ref="P307:T307"/>
    <mergeCell ref="D110:E110"/>
    <mergeCell ref="D408:E408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51:Z51"/>
    <mergeCell ref="A83:O84"/>
    <mergeCell ref="N17:N18"/>
    <mergeCell ref="A58:O59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M17:M18"/>
    <mergeCell ref="O17:O18"/>
    <mergeCell ref="P336:T336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P62:T62"/>
    <mergeCell ref="A134:O135"/>
    <mergeCell ref="A20:Z20"/>
    <mergeCell ref="A125:Z125"/>
    <mergeCell ref="P110:T110"/>
    <mergeCell ref="A314:Z314"/>
    <mergeCell ref="P239:V239"/>
    <mergeCell ref="P439:T439"/>
    <mergeCell ref="P433:T433"/>
    <mergeCell ref="P483:T483"/>
    <mergeCell ref="D22:E22"/>
    <mergeCell ref="D149:E149"/>
    <mergeCell ref="P470:T470"/>
    <mergeCell ref="D447:E447"/>
    <mergeCell ref="P426:V426"/>
    <mergeCell ref="P301:T301"/>
    <mergeCell ref="P178:T178"/>
    <mergeCell ref="P270:T270"/>
    <mergeCell ref="P463:T463"/>
    <mergeCell ref="A64:O65"/>
    <mergeCell ref="P478:T478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479:V479"/>
    <mergeCell ref="A233:Z233"/>
    <mergeCell ref="P262:T262"/>
    <mergeCell ref="A107:Z107"/>
    <mergeCell ref="A105:O106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A318:O319"/>
    <mergeCell ref="P114:T114"/>
    <mergeCell ref="P41:T41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A508:A509"/>
    <mergeCell ref="D436:E436"/>
    <mergeCell ref="D292:E292"/>
    <mergeCell ref="C508:C509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D497:E497"/>
    <mergeCell ref="P109:T109"/>
    <mergeCell ref="D435:E435"/>
    <mergeCell ref="A404:O405"/>
    <mergeCell ref="D413:E413"/>
    <mergeCell ref="P345:T345"/>
    <mergeCell ref="D217:E21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P227:T227"/>
    <mergeCell ref="D368:E368"/>
    <mergeCell ref="P226:T226"/>
    <mergeCell ref="A294:O295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D128:E128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105:V105"/>
    <mergeCell ref="P170:V170"/>
    <mergeCell ref="A141:Z141"/>
    <mergeCell ref="P212:T2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13:M13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A38:Z38"/>
    <mergeCell ref="A274:Z274"/>
    <mergeCell ref="P207:T207"/>
    <mergeCell ref="P299:T299"/>
    <mergeCell ref="P326:V326"/>
    <mergeCell ref="D138:E138"/>
    <mergeCell ref="A40:Z40"/>
    <mergeCell ref="P152:V152"/>
    <mergeCell ref="P330:T330"/>
    <mergeCell ref="A340:Z340"/>
    <mergeCell ref="A276:O277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D359:E359"/>
    <mergeCell ref="P96:T96"/>
    <mergeCell ref="P335:T335"/>
    <mergeCell ref="P269:T269"/>
    <mergeCell ref="P491:T491"/>
    <mergeCell ref="P322:T322"/>
    <mergeCell ref="A285:O286"/>
    <mergeCell ref="P260:T260"/>
    <mergeCell ref="P211:T211"/>
    <mergeCell ref="D132:E132"/>
    <mergeCell ref="P89:T89"/>
    <mergeCell ref="P309:T309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P164:T164"/>
    <mergeCell ref="P93:T93"/>
    <mergeCell ref="D299:E299"/>
    <mergeCell ref="D370:E370"/>
    <mergeCell ref="P405:V405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503:V503"/>
    <mergeCell ref="P332:V332"/>
    <mergeCell ref="A331:O332"/>
    <mergeCell ref="P459:V459"/>
    <mergeCell ref="P234:T234"/>
    <mergeCell ref="P325:V325"/>
    <mergeCell ref="A386:Z386"/>
    <mergeCell ref="A215:Z215"/>
    <mergeCell ref="D378:E378"/>
    <mergeCell ref="P485:V485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268:T268"/>
    <mergeCell ref="P230:T230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379:T379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A34:Z34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A352:Z352"/>
    <mergeCell ref="P235:V235"/>
    <mergeCell ref="A458:O459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2025-09-19T09:22:34Z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